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2.xml.rels" ContentType="application/vnd.openxmlformats-package.relationships+xml"/>
  <Override PartName="/xl/theme/theme1.xml" ContentType="application/vnd.openxmlformats-officedocument.theme+xml"/>
  <Override PartName="/xl/comments2.xml" ContentType="application/vnd.openxmlformats-officedocument.spreadsheetml.comments+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Orçamento Resumo" sheetId="1" state="visible" r:id="rId3"/>
    <sheet name="Orçamento sintetico " sheetId="2" state="visible" r:id="rId4"/>
    <sheet name="Cronograma fisico financeiro" sheetId="3" state="visible" r:id="rId5"/>
  </sheets>
  <definedNames>
    <definedName function="false" hidden="true" localSheetId="1" name="_xlnm._FilterDatabase" vbProcedure="false">'Orçamento sintetico '!$B$8:$T$219</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Autor desconhecido</author>
  </authors>
  <commentList>
    <comment ref="W76" authorId="0">
      <text>
        <r>
          <rPr>
            <sz val="10"/>
            <rFont val="Arial"/>
            <family val="2"/>
          </rPr>
          <t xml:space="preserve">Luciane Ferrari Magnago:
</t>
        </r>
        <r>
          <rPr>
            <sz val="9"/>
            <color rgb="FF000000"/>
            <rFont val="Segoe UI"/>
            <family val="2"/>
            <charset val="1"/>
          </rPr>
          <t xml:space="preserve">Preço Passalacqua</t>
        </r>
      </text>
    </comment>
  </commentList>
</comments>
</file>

<file path=xl/sharedStrings.xml><?xml version="1.0" encoding="utf-8"?>
<sst xmlns="http://schemas.openxmlformats.org/spreadsheetml/2006/main" count="843" uniqueCount="561">
  <si>
    <t xml:space="preserve">PLANILHA ORÇAMENTÁRIA</t>
  </si>
  <si>
    <t xml:space="preserve">TOMADOR: FUNDAÇÃO HOSPITAL MATERNIDADE SÃO CAMILO</t>
  </si>
  <si>
    <t xml:space="preserve">OBRA: ALA D (ALA DOUTOR SIXTO) - 3° PAVIMENTO </t>
  </si>
  <si>
    <r>
      <rPr>
        <b val="true"/>
        <sz val="11"/>
        <rFont val="Calibri"/>
        <family val="2"/>
        <charset val="1"/>
      </rPr>
      <t xml:space="preserve">Referência:</t>
    </r>
    <r>
      <rPr>
        <sz val="11"/>
        <rFont val="Calibri"/>
        <family val="2"/>
        <charset val="1"/>
      </rPr>
      <t xml:space="preserve"> TABELA CUSTOS LABOR/CT-UFES PADRÃO DER-ES NÃO DESONERADOS JULHO/2025</t>
    </r>
  </si>
  <si>
    <r>
      <rPr>
        <b val="true"/>
        <sz val="11"/>
        <rFont val="Calibri"/>
        <family val="2"/>
        <charset val="1"/>
      </rPr>
      <t xml:space="preserve">Leis Sociais:</t>
    </r>
    <r>
      <rPr>
        <sz val="11"/>
        <rFont val="Calibri"/>
        <family val="2"/>
        <charset val="1"/>
      </rPr>
      <t xml:space="preserve"> 128,33</t>
    </r>
  </si>
  <si>
    <t xml:space="preserve">Local: Aracruz-ES</t>
  </si>
  <si>
    <r>
      <rPr>
        <b val="true"/>
        <sz val="11"/>
        <rFont val="Calibri"/>
        <family val="2"/>
        <charset val="1"/>
      </rPr>
      <t xml:space="preserve">BDI:</t>
    </r>
    <r>
      <rPr>
        <sz val="11"/>
        <rFont val="Calibri"/>
        <family val="2"/>
        <charset val="1"/>
      </rPr>
      <t xml:space="preserve"> 30%</t>
    </r>
  </si>
  <si>
    <r>
      <rPr>
        <b val="true"/>
        <sz val="11"/>
        <rFont val="Calibri"/>
        <family val="2"/>
        <charset val="1"/>
      </rPr>
      <t xml:space="preserve">Data Base:</t>
    </r>
    <r>
      <rPr>
        <sz val="11"/>
        <rFont val="Calibri"/>
        <family val="2"/>
        <charset val="1"/>
      </rPr>
      <t xml:space="preserve"> Julho/2025</t>
    </r>
  </si>
  <si>
    <t xml:space="preserve">Item</t>
  </si>
  <si>
    <t xml:space="preserve">Especificação do Serviço</t>
  </si>
  <si>
    <t xml:space="preserve">%</t>
  </si>
  <si>
    <t xml:space="preserve">Preço Total</t>
  </si>
  <si>
    <t xml:space="preserve">BDI </t>
  </si>
  <si>
    <t xml:space="preserve">BDI DIFERENCIADO</t>
  </si>
  <si>
    <t xml:space="preserve">Preço s/ BDI</t>
  </si>
  <si>
    <t xml:space="preserve">Total sem BDI</t>
  </si>
  <si>
    <t xml:space="preserve">'01</t>
  </si>
  <si>
    <t xml:space="preserve">SERVIÇOS PRELIMINARES</t>
  </si>
  <si>
    <t xml:space="preserve">'02</t>
  </si>
  <si>
    <t xml:space="preserve">INSTALAÇÃO DO CANTEIRO DE OBRAS</t>
  </si>
  <si>
    <t xml:space="preserve">03</t>
  </si>
  <si>
    <t xml:space="preserve">TRANSPORTES</t>
  </si>
  <si>
    <t xml:space="preserve">04</t>
  </si>
  <si>
    <t xml:space="preserve">PAREDES E PAINÉIS</t>
  </si>
  <si>
    <t xml:space="preserve">05</t>
  </si>
  <si>
    <t xml:space="preserve">ESQUADRIAS</t>
  </si>
  <si>
    <t xml:space="preserve">06</t>
  </si>
  <si>
    <t xml:space="preserve">IMPERMEABILIZAÇÃO</t>
  </si>
  <si>
    <t xml:space="preserve">07</t>
  </si>
  <si>
    <t xml:space="preserve">TETOS E FORROS</t>
  </si>
  <si>
    <t xml:space="preserve">08</t>
  </si>
  <si>
    <t xml:space="preserve">REVESTIMENTO DE PAREDES</t>
  </si>
  <si>
    <t xml:space="preserve">09</t>
  </si>
  <si>
    <t xml:space="preserve">PISOS INTERNOS E EXTERNOS</t>
  </si>
  <si>
    <t xml:space="preserve">10</t>
  </si>
  <si>
    <t xml:space="preserve">INSTALAÇÕES HIDRO-SANITÁRIAS</t>
  </si>
  <si>
    <t xml:space="preserve">11</t>
  </si>
  <si>
    <t xml:space="preserve">INSTALAÇÕES ELÉTRICAS</t>
  </si>
  <si>
    <t xml:space="preserve">12</t>
  </si>
  <si>
    <t xml:space="preserve">OUTRAS INSTALAÇÕES</t>
  </si>
  <si>
    <t xml:space="preserve">13</t>
  </si>
  <si>
    <t xml:space="preserve">APARELHOS HIDRO-SANITÁRIOS</t>
  </si>
  <si>
    <t xml:space="preserve">14</t>
  </si>
  <si>
    <t xml:space="preserve">APARELHOS ELÉTRICOS</t>
  </si>
  <si>
    <t xml:space="preserve">15</t>
  </si>
  <si>
    <t xml:space="preserve">PINTURA</t>
  </si>
  <si>
    <t xml:space="preserve">TRATAMENTO, CONSERVAÇÃO E LIMPEZA</t>
  </si>
  <si>
    <t xml:space="preserve">TOTAL PARCIAL COM BDI</t>
  </si>
  <si>
    <t xml:space="preserve">Fonte/Código</t>
  </si>
  <si>
    <t xml:space="preserve">Und.</t>
  </si>
  <si>
    <t xml:space="preserve">Quant.</t>
  </si>
  <si>
    <t xml:space="preserve">Preço Unitário</t>
  </si>
  <si>
    <t xml:space="preserve">0101</t>
  </si>
  <si>
    <t xml:space="preserve">Retirada e limpeza do 2º pavimento</t>
  </si>
  <si>
    <t xml:space="preserve">vb</t>
  </si>
  <si>
    <t xml:space="preserve">0102</t>
  </si>
  <si>
    <t xml:space="preserve">MÃO-DE-OBRA - MENSALISTAS</t>
  </si>
  <si>
    <t xml:space="preserve">010201</t>
  </si>
  <si>
    <t xml:space="preserve">Administração local, considerando engenheiro júnior, almoxarife, mestre de obras sênior</t>
  </si>
  <si>
    <t xml:space="preserve">0201</t>
  </si>
  <si>
    <t xml:space="preserve">TAPUMES, BARRACÕES E COBERTURAS</t>
  </si>
  <si>
    <t xml:space="preserve">020101</t>
  </si>
  <si>
    <t xml:space="preserve">LABOR - 2024 - 020305 - 1</t>
  </si>
  <si>
    <t xml:space="preserve">Placa de obra nas dimensões de 2.0 x 4.0 m, padrão DER</t>
  </si>
  <si>
    <t xml:space="preserve">m2</t>
  </si>
  <si>
    <t xml:space="preserve">020102</t>
  </si>
  <si>
    <t xml:space="preserve">LABOR - 2024 - 020339 - 1</t>
  </si>
  <si>
    <t xml:space="preserve">Locação de andaime metálico (aluguel de 1 m² por 1 mês) inclusive frete, montagem e desmontagem</t>
  </si>
  <si>
    <t xml:space="preserve">020103</t>
  </si>
  <si>
    <t xml:space="preserve">LABOR - 2024 - 020344 - 1</t>
  </si>
  <si>
    <t xml:space="preserve">Mobilização e desmobilização de conteiner locado para barracão de obra</t>
  </si>
  <si>
    <t xml:space="preserve">und</t>
  </si>
  <si>
    <t xml:space="preserve">020104</t>
  </si>
  <si>
    <t xml:space="preserve">LABOR - 2024 - 020348 - 1</t>
  </si>
  <si>
    <t xml:space="preserve">Fornecimento e instalação de proteção para andaime fachadeiro considerando plataforma, rodapé e guarda-corpo em madeira, inclusive entelamento, conforme NR-18 (medido por m2 de fachada)</t>
  </si>
  <si>
    <t xml:space="preserve">020105</t>
  </si>
  <si>
    <t xml:space="preserve">LABOR - 2024 - 020350 - 1</t>
  </si>
  <si>
    <t xml:space="preserve">Tapume Telha Metálica Ondulada em aço galvalume 0,50mm Branca h=2,20m, incl. montagem estr. mad. 8"x8", c/adesivo da construtora 60x60cm a cada 10m, incl. faixas pint. esmalte sint. cores azul c/ h=30cm e rosa c/ h=10cm (Reaproveitamento 2x)</t>
  </si>
  <si>
    <t xml:space="preserve">m</t>
  </si>
  <si>
    <t xml:space="preserve">020106</t>
  </si>
  <si>
    <t xml:space="preserve">LABOR - 2024 - 020352 - 1</t>
  </si>
  <si>
    <t xml:space="preserve">Aluguel mensal container para escritório, dim. 6.00x2.40m, c/ banheiro (vaso+lavat+chuveiro e básc), incl. porta, 2 janelas, abert p/ ar cond., 2 pt iluminação, 2 tom. elét. e 1 tom.telef. Isolam.térmico(teto e paredes), piso em comp. Naval, cert. NR18, incl. laudo descontaminação.</t>
  </si>
  <si>
    <t xml:space="preserve">ms</t>
  </si>
  <si>
    <t xml:space="preserve">020107</t>
  </si>
  <si>
    <t xml:space="preserve">LABOR - 2024 - 020353 - 1</t>
  </si>
  <si>
    <t xml:space="preserve">Aluguel mensal container para refeitorio, incl. porta, 2 janelas, abert p/ ar cond., 2 pt iluminação, 2 tomadas elét. e 1 tomada telef. Isolamento térmico (paredes e teto), piso em comp. Naval pintado, cert. NR18, incl. laudo descontaminação.</t>
  </si>
  <si>
    <t xml:space="preserve">020108</t>
  </si>
  <si>
    <t xml:space="preserve">LABOR - 2024 - 020354 - 1</t>
  </si>
  <si>
    <t xml:space="preserve">Aluguel mensal container para vestiário, incl. porta, venezianas de circulação, 1 pt iluminação, Isolamento térmico (teto), piso em comp. Naval pintado, cert. NR18, incl. laudo descontaminação.</t>
  </si>
  <si>
    <t xml:space="preserve">020109</t>
  </si>
  <si>
    <t xml:space="preserve">LABOR - 2024 - 020355 - 1</t>
  </si>
  <si>
    <t xml:space="preserve">Aluguel mensal container sanitário, incl porta, básc, 2 ptos luz, 1 pto aterram., 3vasos, 3lavatórios, calha mictório, 6 chuveiros (1 eletrico), torn.,registros, piso comp. Naval pintado, cert NR18 e laudo descontaminação</t>
  </si>
  <si>
    <t xml:space="preserve">020110</t>
  </si>
  <si>
    <t xml:space="preserve">LABOR - 2024 - 020356 - 1</t>
  </si>
  <si>
    <t xml:space="preserve">Aluguel mensal container para almoxarifado, incl. porta, 2 janelas, 1 pt iluminação, Isolamento térmico (teto), piso em comp. Naval pintado, cert. NR18, incl. laudo descontaminação.</t>
  </si>
  <si>
    <t xml:space="preserve">020111</t>
  </si>
  <si>
    <t xml:space="preserve">LABOR - 2024 - 020811 - 1</t>
  </si>
  <si>
    <t xml:space="preserve">Reservatório de poliestileno de 1000 L, inclusive suporte em madeira de 7x12cm e 5x7cm, elevado de 4m, conforme projeto (2 utilizações)</t>
  </si>
  <si>
    <t xml:space="preserve">0301</t>
  </si>
  <si>
    <t xml:space="preserve">LABOR - 2024 - 030304 - 1</t>
  </si>
  <si>
    <t xml:space="preserve">Índice de preço para remoção de entulho decorrente da execução de obras (Classe A CONAMA - NBR 10.004 - Classe II-B), incluindo aluguel da caçamba, carga, transporte e descarga em área licenciada</t>
  </si>
  <si>
    <t xml:space="preserve">m3</t>
  </si>
  <si>
    <t xml:space="preserve">0401</t>
  </si>
  <si>
    <t xml:space="preserve">PLACAS E PAINÉIS DIVISÓRIOS</t>
  </si>
  <si>
    <t xml:space="preserve">040101</t>
  </si>
  <si>
    <t xml:space="preserve">Referência Utilizada
LABOR - 2024 - 050205 - 4</t>
  </si>
  <si>
    <t xml:space="preserve">Divisória sanitária de granito Branco Siena, esp. 3 cm, assentada com argamassa de cimento e areia no traço 1:3</t>
  </si>
  <si>
    <t xml:space="preserve">0402</t>
  </si>
  <si>
    <t xml:space="preserve">ALVENARIA DE VEDAÇÃO EMPREGANDO ARGAMASSA DE CIMENTO, CAL E AREIA</t>
  </si>
  <si>
    <t xml:space="preserve">040201</t>
  </si>
  <si>
    <t xml:space="preserve">LABOR - 2024 - 050601 - 2</t>
  </si>
  <si>
    <t xml:space="preserve">Alvenaria de vedação com blocos de concreto 9x19x39cm, c/ resistência mínimo a compressão de 3 MPa, assentados c/ argamassa de cimento, cal hidratada CH1 e areia no traço 1:0,5:8, preparo com betoneira, esp. juntas 10mm e esp. da parede s/ revestimento 9cm</t>
  </si>
  <si>
    <t xml:space="preserve">0403</t>
  </si>
  <si>
    <t xml:space="preserve">ALVENARIA DE DRYWALL COM ISOLAMENTO ACÚSTICO</t>
  </si>
  <si>
    <t xml:space="preserve">040301</t>
  </si>
  <si>
    <t xml:space="preserve">COTAÇÃO</t>
  </si>
  <si>
    <t xml:space="preserve">Alvenaria em DryWall, duas faces, preenchimento com lá de vidro, esp=7 cm, para áreas secas ST/LÃ/ST</t>
  </si>
  <si>
    <t xml:space="preserve">040302</t>
  </si>
  <si>
    <t xml:space="preserve">Alvenaria em DryWall, duas faces, preenchimento com lá de vidro, esp=7 cm, para áreas secas molhadas ST/LÃ/RU</t>
  </si>
  <si>
    <t xml:space="preserve">040303</t>
  </si>
  <si>
    <t xml:space="preserve">Alvenaria em DryWall, duas faces, preenchimento com lá de vidro, esp=7 cm, para áreas molhadas RU/LÃ/RU</t>
  </si>
  <si>
    <t xml:space="preserve">040304</t>
  </si>
  <si>
    <t xml:space="preserve">Alvenaria em DryWall, duas faces, preenchimento com lá de vidro, esp=7 cm, para áreas resistente a fogo RF/LÃ/RF</t>
  </si>
  <si>
    <t xml:space="preserve">040305</t>
  </si>
  <si>
    <t xml:space="preserve">Fornecimento de placa OSB, espessura de 11mm, para reforço em parede Drywall, para instalação de bancadas de granito (45x60xm)</t>
  </si>
  <si>
    <t xml:space="preserve">0501</t>
  </si>
  <si>
    <t xml:space="preserve">ESQUADRIAS DE MADEIRA - PORTAS SISTEMA KIT PORTA-PRONTA</t>
  </si>
  <si>
    <t xml:space="preserve">050101</t>
  </si>
  <si>
    <t xml:space="preserve">Porta Pronta (KIT) de madeira lisa, de abrir, com batente e guarnição,  cor branca, fechadura externa cromada tipo Yale ref Pado/Imab/Papaiz ou equiv e dobradiças 3,0x2,5" cromada,  instalada com espuma expansiva, dimensões: 0,60 x 2,10 m (P6)</t>
  </si>
  <si>
    <t xml:space="preserve">050102</t>
  </si>
  <si>
    <t xml:space="preserve">Porta Pronta (KIT) de madeira lisa, de abrir, com batente e guarnição,  cor branca, fechadura externa cromada tipo Yale ref Pado/Imab/Papaiz ou equiv e dobradiças 3,0x2,5" cromada,  instalada com espuma expansiva, dimensões: 0,80 x 2,10 m (P8)</t>
  </si>
  <si>
    <t xml:space="preserve">050103</t>
  </si>
  <si>
    <t xml:space="preserve">Porta Pronta (KIT) de madeira lisa, de correr, com batente e guarnição,  cor branca, fechadura externa cromada tipo asa de avião ref Pado/Imab/Papaiz ou equiv e dobradiças 3,0x2,5" cromada,  instalada com espuma expansiva, dimensões: 0,90 x 2,10 m (P9C)</t>
  </si>
  <si>
    <t xml:space="preserve">050104</t>
  </si>
  <si>
    <t xml:space="preserve">Porta Pronta (KIT) de madeira lisa, de abrir, com batente e guarnição,  cor branca, fechadura externa cromada tipo Yale ref Pado/Imab/Papaiz ou equiv e dobradiças 3,0x2,5" cromada,  instalada com espuma expansiva, dimensões: 1,00 x 2,10 m (P10)</t>
  </si>
  <si>
    <t xml:space="preserve">050105</t>
  </si>
  <si>
    <t xml:space="preserve">Porta Pronta (KIT) de madeira lisa, de abrir, com batente e guarnição,  cor branca, fechadura externa cromada tipo Yale ref Pado/Imab/Papaiz ou equiv e dobradiças 3,0x2,5" cromada,  instalada com espuma expansiva, dimensões: 1,10 x 2,10 m (P11)</t>
  </si>
  <si>
    <t xml:space="preserve">0502</t>
  </si>
  <si>
    <t xml:space="preserve">ESQUADRIAS DE ALUMÍNIO </t>
  </si>
  <si>
    <t xml:space="preserve">050201</t>
  </si>
  <si>
    <t xml:space="preserve">Referência Utilizada
LABOR - 2024 - 071704 - 1</t>
  </si>
  <si>
    <t xml:space="preserve">Porta de abrir tipo veneziana em alumínio anodizado branco, l5, inha completa, incl. puxador com tranca, caixilho, contramarco e dobradiça, instadada em marco de granito, exclusive o marco, dimensões 0,80x2,10 m (P8)</t>
  </si>
  <si>
    <t xml:space="preserve">050202</t>
  </si>
  <si>
    <t xml:space="preserve">Cotação</t>
  </si>
  <si>
    <t xml:space="preserve">Visor de vidro plano transparente liso esp=8 mm com moldura em perfil "U" de alumínio anodizado branco</t>
  </si>
  <si>
    <t xml:space="preserve">0503</t>
  </si>
  <si>
    <t xml:space="preserve">MARCO DE GRANITO</t>
  </si>
  <si>
    <t xml:space="preserve">050301</t>
  </si>
  <si>
    <t xml:space="preserve">Referência utilizada
LABOR - 2024 - 120227 - 1</t>
  </si>
  <si>
    <t xml:space="preserve">Marco em granito Branco Siena 16x2cm, com acabamento reto simples nos dois lados</t>
  </si>
  <si>
    <t xml:space="preserve">0504</t>
  </si>
  <si>
    <t xml:space="preserve">REVESTIMENTO EM CHAPA INOX</t>
  </si>
  <si>
    <t xml:space="preserve">050401</t>
  </si>
  <si>
    <t xml:space="preserve">Proteção de portas de madeira com chapa inox AISI 304, esp=1,00mm, h=1,00m</t>
  </si>
  <si>
    <t xml:space="preserve">0601</t>
  </si>
  <si>
    <t xml:space="preserve">IMPERMEABILIZAÇÃO BANHEIROS</t>
  </si>
  <si>
    <t xml:space="preserve">060101</t>
  </si>
  <si>
    <t xml:space="preserve">Referência utilizada
LABOR - 2024 - 100204 - 1</t>
  </si>
  <si>
    <t xml:space="preserve">Impermeabilização empregando argamassa polimérica Sika, Viapol ou equivalente, 3 demãos</t>
  </si>
  <si>
    <t xml:space="preserve">0701</t>
  </si>
  <si>
    <t xml:space="preserve">REBAIXAMENTOS</t>
  </si>
  <si>
    <t xml:space="preserve">070101</t>
  </si>
  <si>
    <t xml:space="preserve">Forro de gesso acartonado com placa ST liso - sem detalhes</t>
  </si>
  <si>
    <t xml:space="preserve">070102</t>
  </si>
  <si>
    <t xml:space="preserve">Forro em placas removíveis, em fibra mineral, com isolamento termoacústico em fibra de vidro, estruturado em perfis metálicos, colocado</t>
  </si>
  <si>
    <t xml:space="preserve">0801</t>
  </si>
  <si>
    <t xml:space="preserve">REVESTIMENTO COM ARGAMASSA</t>
  </si>
  <si>
    <t xml:space="preserve">080101</t>
  </si>
  <si>
    <t xml:space="preserve">LABOR - 2024 - 120101 - 1</t>
  </si>
  <si>
    <t xml:space="preserve">Chapisco de argamassa de cimento e areia média ou grossa lavada, no traço 1:3, espessura 5 mm</t>
  </si>
  <si>
    <t xml:space="preserve">080102</t>
  </si>
  <si>
    <t xml:space="preserve">LABOR - 2024 - 120303 - 1</t>
  </si>
  <si>
    <t xml:space="preserve">Reboco tipo paulista de argamassa de cimento, cal hidratada CH1 e areia média ou grossa lavada no traço 1:0.5:6, espessura 25 mm</t>
  </si>
  <si>
    <t xml:space="preserve">0802</t>
  </si>
  <si>
    <t xml:space="preserve">ACABAMENTOS</t>
  </si>
  <si>
    <t xml:space="preserve">080201</t>
  </si>
  <si>
    <t xml:space="preserve">Referência utilizada
LABOR - 2024 - 130234 - 1</t>
  </si>
  <si>
    <t xml:space="preserve">Porcelanato Originale Bianco 32x60cm Monoporosa - Biancogrés, utilizando dupla colagem de argamassa colante tipo ACIII, inclusive rejuntamento com rejunte acrílico cinza claro, esp= 1,5 mm</t>
  </si>
  <si>
    <t xml:space="preserve">080202</t>
  </si>
  <si>
    <t xml:space="preserve">Fórmica Formiwal ou equivalente, em paredes, h=1,00m, inclusive aplicação de selador e de cola de contato nas duas faces (parede e fórmica)</t>
  </si>
  <si>
    <t xml:space="preserve">0803</t>
  </si>
  <si>
    <t xml:space="preserve">BATE-MACAS</t>
  </si>
  <si>
    <t xml:space="preserve">080301</t>
  </si>
  <si>
    <t xml:space="preserve">Referência 130308 (MO E MAT GRANITO) + COTAÇÃO</t>
  </si>
  <si>
    <t xml:space="preserve">Sistema Completo de Bate Macas granito branco siena esp 20cm</t>
  </si>
  <si>
    <t xml:space="preserve">0804</t>
  </si>
  <si>
    <t xml:space="preserve">ITENS COMPLEMENTARES</t>
  </si>
  <si>
    <t xml:space="preserve">080401</t>
  </si>
  <si>
    <t xml:space="preserve">Referência utilizada
LABOR - 2024 - 050603 - 2
LABOR - 2024 - 120303 - 1
22.136.000140.SER  (Volare)</t>
  </si>
  <si>
    <t xml:space="preserve">Banco do chuveiro em alvenaria revestido com Granito Branco Siena (und) - Dimensão (LxPxA) = (0,62x0,40x0,46) m</t>
  </si>
  <si>
    <t xml:space="preserve">0901</t>
  </si>
  <si>
    <t xml:space="preserve">LASTRO DE CONTRAPISO</t>
  </si>
  <si>
    <t xml:space="preserve">090101</t>
  </si>
  <si>
    <t xml:space="preserve">Referência utilizada
LABOR - 2024 - 130103 - 1 com ajuste de traço conforme 130209</t>
  </si>
  <si>
    <t xml:space="preserve">Regularização de base para revestimento cerâmico, com argamassa de cimento e areia no traço 1:3, espessura: 3 cm</t>
  </si>
  <si>
    <t xml:space="preserve">0902</t>
  </si>
  <si>
    <t xml:space="preserve">090201</t>
  </si>
  <si>
    <t xml:space="preserve">Porcelanato retificado Cemento Grígio 60x60cm, fabricante Biancogrés, utilizando dupla colagem de argamassa colante tipo ACIII, inclusive rejuntamento com rejunte acrílico cinza claro, esp= 1,5 mm</t>
  </si>
  <si>
    <t xml:space="preserve">090202</t>
  </si>
  <si>
    <t xml:space="preserve">COTAÇÃO PRESENTANTE DA TARKETT + INSTALADOR RECOMENDADO</t>
  </si>
  <si>
    <t xml:space="preserve">Piso Vinilico em manta 2.0mm espessura - linha Eclipse Premium -Cor 21020973 – SPIRIT - com rodapé da mesma especificação. Sem detalhes</t>
  </si>
  <si>
    <t xml:space="preserve">0903</t>
  </si>
  <si>
    <t xml:space="preserve">DEGRAUS, RODAPÉS, SOLEIRAS E PEITORIS</t>
  </si>
  <si>
    <t xml:space="preserve">090301</t>
  </si>
  <si>
    <t xml:space="preserve">Referência utilizada
LABOR - 2024 - 130304 - 1</t>
  </si>
  <si>
    <t xml:space="preserve">Rodapé de Poliestireno, H=15 cm, cor branca, fixado com parafuso e bucha plástica</t>
  </si>
  <si>
    <t xml:space="preserve">090302</t>
  </si>
  <si>
    <t xml:space="preserve">Referência utilizada
LABOR - 2024 - 130311 - 1</t>
  </si>
  <si>
    <t xml:space="preserve">Soleira de Branco Siena, espessura 2 cm e largura de 10 cm, conforme detalhe em projeto, assentada com cimento colante ACIII</t>
  </si>
  <si>
    <t xml:space="preserve">090303</t>
  </si>
  <si>
    <t xml:space="preserve">Referência utilizada
LABOR - 2024 - 130308 - 1</t>
  </si>
  <si>
    <t xml:space="preserve">Soleira de Branco Siena, espessura 2 cm e largura de 15 cm, conforme detalhe em projeto, assentada com cimento colante ACIII</t>
  </si>
  <si>
    <t xml:space="preserve">1001</t>
  </si>
  <si>
    <t xml:space="preserve">REDE DE ÁGUA FRIA - TUBOS SOLDÁVEIS DE PVC</t>
  </si>
  <si>
    <t xml:space="preserve">100101</t>
  </si>
  <si>
    <t xml:space="preserve">LABOR - 2024 - 141410 - 1</t>
  </si>
  <si>
    <t xml:space="preserve">Tubo de PVC rígido soldável marrom, DN 25mm (3/4"), inclusive conexões</t>
  </si>
  <si>
    <t xml:space="preserve">100102</t>
  </si>
  <si>
    <t xml:space="preserve">LABOR - 2024 - 141411 - 1</t>
  </si>
  <si>
    <t xml:space="preserve">Tubo de PVC rígido soldável marrom, DN 32mm (1"), inclusive conexões</t>
  </si>
  <si>
    <t xml:space="preserve">100103</t>
  </si>
  <si>
    <t xml:space="preserve">LABOR - 2024 - 141412 - 1</t>
  </si>
  <si>
    <t xml:space="preserve">Tubo de PVC rígido soldável marrom, DN 40mm (1.1/4"), inclusive conexões</t>
  </si>
  <si>
    <t xml:space="preserve">100104</t>
  </si>
  <si>
    <t xml:space="preserve">LABOR - 2024 - 141413 - 1</t>
  </si>
  <si>
    <t xml:space="preserve">Tubo de PVC rígido soldável marrom, DN 50mm (1.1/2"), inclusive conexões</t>
  </si>
  <si>
    <t xml:space="preserve">100105</t>
  </si>
  <si>
    <t xml:space="preserve">LABOR - 2024 - 141414 - 1</t>
  </si>
  <si>
    <t xml:space="preserve">Tubo de PVC rígido soldável marrom, DN 60mm (2"), inclusive conexões</t>
  </si>
  <si>
    <t xml:space="preserve">1002</t>
  </si>
  <si>
    <t xml:space="preserve">REDE DE ÁGUA QUENTE - TUBOS SOLDÁVEIS DE CPVC</t>
  </si>
  <si>
    <t xml:space="preserve">100201</t>
  </si>
  <si>
    <t xml:space="preserve">Teferência Utilizada
LABOR - 2024 - 141410 - 1</t>
  </si>
  <si>
    <t xml:space="preserve">Tubo de CPVC rígido soldável, DN 22mm, inclusive conexões</t>
  </si>
  <si>
    <t xml:space="preserve">100202</t>
  </si>
  <si>
    <t xml:space="preserve">Teferência Utilizada
LABOR - 2024 - 141411 - 1</t>
  </si>
  <si>
    <t xml:space="preserve">Tubo de CPVC rígido soldável, DN 28mm, inclusive conexões</t>
  </si>
  <si>
    <t xml:space="preserve">100203</t>
  </si>
  <si>
    <t xml:space="preserve">Teferência Utilizada
LABOR - 2024 - 141412 - 1</t>
  </si>
  <si>
    <t xml:space="preserve">Tubo de CPVC rígido soldável, DN 35mm, inclusive conexões</t>
  </si>
  <si>
    <t xml:space="preserve">1003</t>
  </si>
  <si>
    <t xml:space="preserve">REDE DE ESGOTO - TUBOS DE PVC</t>
  </si>
  <si>
    <t xml:space="preserve">100301</t>
  </si>
  <si>
    <t xml:space="preserve">LABOR - 2024 - 141906 - 1</t>
  </si>
  <si>
    <t xml:space="preserve">Tubo de PVC rígido soldável branco, para esgoto, série normal, diâmetro 40mm (1 1/2"), inclusive conexões</t>
  </si>
  <si>
    <t xml:space="preserve">100302</t>
  </si>
  <si>
    <t xml:space="preserve">LABOR - 2024 - 141907 - 1</t>
  </si>
  <si>
    <t xml:space="preserve">Tubo de PVC rígido soldável branco, para esgoto, série normal, diâmetro 50mm (2"), inclusive conexões</t>
  </si>
  <si>
    <t xml:space="preserve">1004</t>
  </si>
  <si>
    <t xml:space="preserve">CAIXAS DE PVC / EQUIPAMENTOS</t>
  </si>
  <si>
    <t xml:space="preserve">100401</t>
  </si>
  <si>
    <t xml:space="preserve">LABOR - 2024 - 142115 - 1</t>
  </si>
  <si>
    <t xml:space="preserve">Tampa para caixa sifonada, em aço inox, de 150x150mm</t>
  </si>
  <si>
    <t xml:space="preserve">1101</t>
  </si>
  <si>
    <t xml:space="preserve">QUADROS ELÉTRICOS</t>
  </si>
  <si>
    <t xml:space="preserve">110101</t>
  </si>
  <si>
    <t xml:space="preserve">Referência Utilizada
LABOR - 2024 - 150315 - 1</t>
  </si>
  <si>
    <t xml:space="preserve">Quadro distrib. energia (QDF-H-Ar Condicionado), embutido ou semi embutido, capac. p/  14 disj. DIN, inclusive 30% reserva, c/barram trif. 150A-380/220V, barra. neutro e terra, fab. em chapa de aço 12 USG com porta, espelho, trinco com fechad ch yale</t>
  </si>
  <si>
    <t xml:space="preserve">110102</t>
  </si>
  <si>
    <t xml:space="preserve">Quadro distrib. energia, (QFL-D-Iluminação e Tomadas) embutido ou semi embutido, capac. p/ 96 disj. DIN, inclusive 30% reserva,  c/barram trif. 500A-220/127V barra. neutro e terra, fab. em chapa de ,aço 12 USG com porta, espelho, trinco com fechad ch yale</t>
  </si>
  <si>
    <t xml:space="preserve">1102</t>
  </si>
  <si>
    <t xml:space="preserve">CAIXAS DE PASSAGEM</t>
  </si>
  <si>
    <t xml:space="preserve">110201</t>
  </si>
  <si>
    <t xml:space="preserve">LABOR - 2024 - 150628 - 1</t>
  </si>
  <si>
    <t xml:space="preserve">Caixa de embutir marca de referência Tigreflex, 4x2"</t>
  </si>
  <si>
    <t xml:space="preserve">110202</t>
  </si>
  <si>
    <t xml:space="preserve">LABOR - 2024 - 150636 - 1</t>
  </si>
  <si>
    <t xml:space="preserve">Caixa sextavada em PVC de 3x3x1 1/2", marca de referência Tigreflex</t>
  </si>
  <si>
    <t xml:space="preserve">110203</t>
  </si>
  <si>
    <t xml:space="preserve">LABOR - 2024 - 150635 - 1</t>
  </si>
  <si>
    <t xml:space="preserve">Caixa de passagem 400x400x120mm, chapa de aço, com tampa parafusada</t>
  </si>
  <si>
    <t xml:space="preserve">110204</t>
  </si>
  <si>
    <t xml:space="preserve">Referência utilizada
LABOR - 2024 - 150805 - 1</t>
  </si>
  <si>
    <t xml:space="preserve">Caixa de ligação de alumínio silício, tipo CONDULETES, sem rosca, no formato X, inclusive tampa com vedação, diâmetro 1"</t>
  </si>
  <si>
    <t xml:space="preserve">1103</t>
  </si>
  <si>
    <t xml:space="preserve">ELETROCALHAS E PERFILADOS</t>
  </si>
  <si>
    <t xml:space="preserve">110301</t>
  </si>
  <si>
    <t xml:space="preserve">LABOR - 2024 - 150837 - 1</t>
  </si>
  <si>
    <t xml:space="preserve">Eletrocalha perfurada em chapa de aço galvanizado nº16, 300x100mm, sem tampa</t>
  </si>
  <si>
    <t xml:space="preserve">110302</t>
  </si>
  <si>
    <t xml:space="preserve">LABOR - 2024 - 150835 - 1</t>
  </si>
  <si>
    <t xml:space="preserve">Eletrocalha perfurada em chapa de aço galvanizado nº16, 150x50mm, sem tampa</t>
  </si>
  <si>
    <t xml:space="preserve">110303</t>
  </si>
  <si>
    <t xml:space="preserve">Referência utilizada
LABOR - 2024 - 150837 - 1</t>
  </si>
  <si>
    <t xml:space="preserve">Perfilado perfurado em chapa de aço galvanizado nº24, 38x38mm, sem tampa</t>
  </si>
  <si>
    <t xml:space="preserve">110304</t>
  </si>
  <si>
    <t xml:space="preserve">LABOR - 2024 - 150880 - 2</t>
  </si>
  <si>
    <t xml:space="preserve">Suporte de fixação de eletroduto no teto, através de fita metálica perfurada (Walsiwa) ou equiv (1,30m), cursor (1 und), h=60cm, suporte "Y" (1 und), parafuso e bucha S8 (1 und)</t>
  </si>
  <si>
    <t xml:space="preserve">110305</t>
  </si>
  <si>
    <t xml:space="preserve">LABOR - 2024 - 150885 - 2</t>
  </si>
  <si>
    <t xml:space="preserve">Suporte de fixação de eletrocalhas e perfilados, no teto, através de suporte angular (1 und), porca sextavada e arruela 1/4' (4 und) , vergalhão com rosca total 1/4" (h=60cm), cantoneira ZZ (2 und) e parafuso e bucha S8 (2 und)</t>
  </si>
  <si>
    <t xml:space="preserve">1104</t>
  </si>
  <si>
    <t xml:space="preserve">ELETRODUTOS E CONEXÕES</t>
  </si>
  <si>
    <t xml:space="preserve">110401</t>
  </si>
  <si>
    <t xml:space="preserve">LABOR - 2024 - 151133 - 1</t>
  </si>
  <si>
    <t xml:space="preserve">Eletroduto flexível corrugado diâmetro 1", Amarelo  Tigreflex ou equivalente</t>
  </si>
  <si>
    <t xml:space="preserve">110402</t>
  </si>
  <si>
    <t xml:space="preserve">LABOR - 2024 - 151135 - 1</t>
  </si>
  <si>
    <t xml:space="preserve">Eletroduto de PVC rígido roscável, diâmetro 4", inclusive conexões</t>
  </si>
  <si>
    <t xml:space="preserve">1105</t>
  </si>
  <si>
    <t xml:space="preserve">FIOS E CABOS</t>
  </si>
  <si>
    <t xml:space="preserve">110501</t>
  </si>
  <si>
    <t xml:space="preserve">LABOR - 2024 - 151417 - 1</t>
  </si>
  <si>
    <t xml:space="preserve">Cabo de cobre termoplástico (PVC) flexível isolado 0,60/1kV, antichama, HEPR 90ºC - 2,5mm2</t>
  </si>
  <si>
    <t xml:space="preserve">110502</t>
  </si>
  <si>
    <t xml:space="preserve">LABOR - 2024 - 151418 - 1</t>
  </si>
  <si>
    <t xml:space="preserve">Cabo de cobre termoplástico (PVC) flexível isolado 0,60/1kV, antichama, HEPR 90ºC - 4,0mm2</t>
  </si>
  <si>
    <t xml:space="preserve">110503</t>
  </si>
  <si>
    <t xml:space="preserve">LABOR - 2024 - 151420 - 1</t>
  </si>
  <si>
    <t xml:space="preserve">Cabo de cobre termoplástico (PVC) flexível isolado 0,60/1kV, antichama, HEPR 90ºC - 10,0mm2</t>
  </si>
  <si>
    <t xml:space="preserve">110504</t>
  </si>
  <si>
    <t xml:space="preserve">LABOR - 2024 - 151421 - 1</t>
  </si>
  <si>
    <t xml:space="preserve">Cabo de cobre termoplástico (PVC) flexível isolado 0,60/1kV, antichama, HEPR 90ºC - 16,0mm2</t>
  </si>
  <si>
    <t xml:space="preserve">110505</t>
  </si>
  <si>
    <t xml:space="preserve">LABOR - 2024 - 151425 - 1</t>
  </si>
  <si>
    <t xml:space="preserve">Cabo de cobre termoplástico (PVC) flexível isolado 0,60/1kV, antichama, HEPR 90ºC - 50,0mm2</t>
  </si>
  <si>
    <t xml:space="preserve">110506</t>
  </si>
  <si>
    <t xml:space="preserve">LABOR - 2024 - 151426 - 1</t>
  </si>
  <si>
    <t xml:space="preserve">Cabo de cobre termoplástico (PVC) flexível isolado 0,60/1kV, antichama, HEPR 90ºC - 95,0mm2</t>
  </si>
  <si>
    <t xml:space="preserve">1201</t>
  </si>
  <si>
    <t xml:space="preserve">INSTALAÇÃO DE GASES MEDICINAIS</t>
  </si>
  <si>
    <t xml:space="preserve">120101</t>
  </si>
  <si>
    <t xml:space="preserve">Fornecimento e Instalação das redes de Gases Medicinais.
(Tubos, Conexões, Réguas, Paineis de Alarme, materiais para Suportes, Tintas e consumiveis, teste estanqueidade e laudo, ART, conforme projeto e especificações.</t>
  </si>
  <si>
    <t xml:space="preserve">1202</t>
  </si>
  <si>
    <t xml:space="preserve">INSTALAÇÃO DE INCÊNDIO</t>
  </si>
  <si>
    <t xml:space="preserve">120201</t>
  </si>
  <si>
    <t xml:space="preserve">LABOR - 2024 - 160604 - 2</t>
  </si>
  <si>
    <t xml:space="preserve">Extintor de incêndio de água pressurizada capacidade 2A (10L), inclusive suporte de parede universal, parafuso e bucha S8, exclusive placa sinalizadora em PVC fotoluminescente e pintura de sinalização</t>
  </si>
  <si>
    <t xml:space="preserve">120202</t>
  </si>
  <si>
    <t xml:space="preserve">LABOR - 2024 - 160605 - 2</t>
  </si>
  <si>
    <t xml:space="preserve">Extintor de incêndio portátil de pó químico ABC com capacidade 2A-20B:C (6 kg), inclusive suporte de parede universal, parafuso e bucha S8, exclusive placa sinalizadora em PVC fotoluminescente e pintura de sinalização</t>
  </si>
  <si>
    <t xml:space="preserve">120203</t>
  </si>
  <si>
    <t xml:space="preserve">LABOR - 2024 - 160606 - 2</t>
  </si>
  <si>
    <t xml:space="preserve">Extintor de incêndio de gás carbônico CO2 5 B:C (6 Kg), inclusive suporte de parede universal, parafuso e bucha S8, exclusive placa sinalizadora em PVC fotoluminescente e pintura de sinalização</t>
  </si>
  <si>
    <t xml:space="preserve">120204</t>
  </si>
  <si>
    <t xml:space="preserve">LABOR - 2024 - 160608 - 1</t>
  </si>
  <si>
    <t xml:space="preserve">Ponto para seta indicativa de saída, incl. seta em acrílico, com fonte alimentadora própria que assegure um funcionamento mínimo de 1h, para quando ocorrer falta de energia elétrica na rede pública, conforme projeto</t>
  </si>
  <si>
    <t xml:space="preserve">120205</t>
  </si>
  <si>
    <t xml:space="preserve">LABOR - 2024 - 160612 - 2</t>
  </si>
  <si>
    <t xml:space="preserve">Placa de sinalização de segurança do tipo "SAÍDA DE EMERGÊNCIA" com seta vertical, conforme Código 14 - 315/158 da ABNT NBR 13434 e Código S3 da NT 14/2010 do Corpo de Bombeiros do Espírito Santo (CBMES)</t>
  </si>
  <si>
    <t xml:space="preserve">120206</t>
  </si>
  <si>
    <t xml:space="preserve">LABOR - 2024 - 160613 - 1</t>
  </si>
  <si>
    <t xml:space="preserve">Ponto para iluminação de emergência completo, inclusive bloco autônomo de iluminação 2x9W com tomada universal</t>
  </si>
  <si>
    <t xml:space="preserve">120207</t>
  </si>
  <si>
    <t xml:space="preserve">LABOR - 2024 - 160630 - 2</t>
  </si>
  <si>
    <t xml:space="preserve">Tubo de aço carbono galvanizado, com costura, classe leve, diâmetro 65mm (2.1/2"), inclusive pintura com uma demão de primer Epoxi e duas demãos de tinta à base de Epoxi na cor vermelha</t>
  </si>
  <si>
    <t xml:space="preserve">120208</t>
  </si>
  <si>
    <t xml:space="preserve">LABOR - 2024 - 160638 - 2</t>
  </si>
  <si>
    <t xml:space="preserve">Tê de ferro fundido maleável 90º classe leve, diâmetro 65mm (2.1/2"), inclusive pintura com uma demão de primer Epoxi e duas demãos de tinta à base de Epoxi na cor vermelha</t>
  </si>
  <si>
    <t xml:space="preserve">120209</t>
  </si>
  <si>
    <t xml:space="preserve">LABOR - 2024 - 160642 - 2</t>
  </si>
  <si>
    <t xml:space="preserve">Cotovelo de ferro fundido maleável 90º classe leve, diâmetro 65mm (2.1/2"), inclusive pintura com uma demão de primer Epoxi e duas demãos de tinta à base de Epoxi na cor vermelha</t>
  </si>
  <si>
    <t xml:space="preserve">120210</t>
  </si>
  <si>
    <t xml:space="preserve">Referência utilizada
LABOR - 2024 - 160665 - 2</t>
  </si>
  <si>
    <t xml:space="preserve">Conjunto completo de Porta corta-fogo simples para saída de emergência Dim.: 100x210x5cm, conforme ABNT NBR 11742, classe P-60, chapa de aço galvanizada 24 com revestimento interno de fibra de manta cerâmica de baixa densidade, fechamento automático, inclusive contra-marco, três (3) dobradiças tipo mola com parafusos sextavados, barra antipânico e fechadura tipo trinco sobrepor sem chave, sinalização e pintura de acabamento</t>
  </si>
  <si>
    <t xml:space="preserve">120211</t>
  </si>
  <si>
    <t xml:space="preserve">Conjunto completo de Porta corta-fogo 2 folhas para saída de emergência Dim.: 140x210x5cm, conforme ABNT NBR 11742, classe P-60, chapa de aço galvanizada 24 com revestimento interno de fibra de manta cerâmica de baixa densidade, fechamento automático, inclusive contra-marco, três (3) dobradiças tipo mola com parafusos sextavados, barra antipânico e fechadura tipo trinco sobrepor sem chave, sinalização e pintura de acabamento</t>
  </si>
  <si>
    <t xml:space="preserve">120212</t>
  </si>
  <si>
    <t xml:space="preserve">LABOR - 2024 - 160671 - 2</t>
  </si>
  <si>
    <t xml:space="preserve">Abrigo de parede para hidrante 80x90x17cm sobrepor, em chapa de aço com pintura eletrostática vermelha, visor transparente e inscrição "HIDRANTE", registro globo angular 45º 2.1/2" (63mm), adaptador em latão storz engate rápido 2.1/2", 2 (duas) mangueiras de incêndio 15m 2.1/2" - Tipo 2 e esguicho regulável em latão 2.1/2", fornecimento e instalação</t>
  </si>
  <si>
    <t xml:space="preserve">120213</t>
  </si>
  <si>
    <t xml:space="preserve">LABOR - 2024 - 160673 - 2</t>
  </si>
  <si>
    <t xml:space="preserve">Central de Alarme de Incêndio Endereçável, com capacidade para até 256 endereços, distribuídos em 4 laços, incluindo fornecimento, instalação e configuração completa</t>
  </si>
  <si>
    <t xml:space="preserve">120214</t>
  </si>
  <si>
    <t xml:space="preserve">LABOR - 2024 - 160674 - 2</t>
  </si>
  <si>
    <t xml:space="preserve">Acionador manual de alarme de incêndio endereçável, tipo quebra-vidro, na cor vermelha, incluso martelo. Fornecimento, instalação e configuração</t>
  </si>
  <si>
    <t xml:space="preserve">120215</t>
  </si>
  <si>
    <t xml:space="preserve">LABOR - 2024 - 160676 - 2</t>
  </si>
  <si>
    <t xml:space="preserve">Sirene eletrônica média tipo corneta em ABS, IP52  12 e 24V  Fornecimento e instalação</t>
  </si>
  <si>
    <t xml:space="preserve">120216</t>
  </si>
  <si>
    <t xml:space="preserve">LABOR - 2024 - 151126 - 1</t>
  </si>
  <si>
    <t xml:space="preserve">Eletroduto de PVC rígido roscável, diâmetro 3/4", inclusive conexões</t>
  </si>
  <si>
    <t xml:space="preserve">120217</t>
  </si>
  <si>
    <t xml:space="preserve">LABOR - 2024 - 151401 - 1</t>
  </si>
  <si>
    <t xml:space="preserve">Cabo de cobre termoplástico (PVC) flexível isolado 450/750V, antichama BWF livre de chumbo, 70ºC - 1,5mm2</t>
  </si>
  <si>
    <t xml:space="preserve">1203</t>
  </si>
  <si>
    <t xml:space="preserve">INSTALAÇÕES DE INFRA-ESTRUTURA E CABEAMENTO PARA REDE DE DADOS E VOZ</t>
  </si>
  <si>
    <t xml:space="preserve">120301</t>
  </si>
  <si>
    <t xml:space="preserve">LABOR - 2024 - 160806 - 1</t>
  </si>
  <si>
    <t xml:space="preserve">Tomada 4" x 2" com conector RJ 45 fêmea CAT. 5e</t>
  </si>
  <si>
    <t xml:space="preserve">120302</t>
  </si>
  <si>
    <t xml:space="preserve">LABOR - 2024 - 160808 - 1</t>
  </si>
  <si>
    <t xml:space="preserve">Fornecimento e instalação de Cabo de rede par trançado 4 pares Categoria 5e</t>
  </si>
  <si>
    <t xml:space="preserve">120303</t>
  </si>
  <si>
    <t xml:space="preserve">1204</t>
  </si>
  <si>
    <t xml:space="preserve">INSTALAÇÕES DE INFRA-ESTRUTURA E CABEAMENTO PARA CFTV E ANTENA</t>
  </si>
  <si>
    <t xml:space="preserve">120401</t>
  </si>
  <si>
    <t xml:space="preserve">LABOR - 2024 - 180220 - 1</t>
  </si>
  <si>
    <t xml:space="preserve">Tomada coaxial 75 ohms para TV e câmeras</t>
  </si>
  <si>
    <t xml:space="preserve">120402</t>
  </si>
  <si>
    <t xml:space="preserve">Referência utilizada
LABOR - 2024 - 151445 - 1</t>
  </si>
  <si>
    <t xml:space="preserve">Fornecimento e instalação de Cabo coaxial</t>
  </si>
  <si>
    <t xml:space="preserve">120403</t>
  </si>
  <si>
    <t xml:space="preserve">Fornecimento e instalação de Cabo CFTV</t>
  </si>
  <si>
    <t xml:space="preserve">120404</t>
  </si>
  <si>
    <t xml:space="preserve">1301</t>
  </si>
  <si>
    <t xml:space="preserve">LOUÇAS</t>
  </si>
  <si>
    <t xml:space="preserve">130101</t>
  </si>
  <si>
    <t xml:space="preserve">Referência Utilizada
LABOR - 2024 - 170115 - 1</t>
  </si>
  <si>
    <t xml:space="preserve">Cuba de louça branca de embutir quadrada, 30x30 cm -  L415.17 - Deca ou equivalente, inclusive válvula de saída cromada 1", sifão corrugado pvc/cromado para lavatório 1" x 1/2" e engate flexível trançado inox 1/2" x 30cm, exclusive torneira</t>
  </si>
  <si>
    <t xml:space="preserve">130102</t>
  </si>
  <si>
    <t xml:space="preserve">Cuba de louça branca de semi-encaixe quadrada, com deck branca Ref: LOFT Q2 BR - Roca ou equivalente, inclusive válvula de saída cromada 1", sifão corrugado pvc/cromado para lavatório 1" x 1/2" e engate flexível trançado inox 1/2" x 30cm, exclusive torneira</t>
  </si>
  <si>
    <t xml:space="preserve">130103</t>
  </si>
  <si>
    <t xml:space="preserve">LABOR - 2024 - 170124 - 1</t>
  </si>
  <si>
    <t xml:space="preserve">Lavatório suspenso de Canto - M FCSL BR - Roca ou equivalente, inclusive válvula de saída cromada 1", sifão corrugado pvc/cromado para lavatório 1" x 1/2" e engate flexível trançado inox 1/2" x 30cm e parafusos para fixação, exclusive torneira</t>
  </si>
  <si>
    <t xml:space="preserve">130104</t>
  </si>
  <si>
    <t xml:space="preserve">Lavatório suspenso Izy Ref: L100.17 - Deca ou equivalente, inclusive válvula de saída cromada 1", sifão corrugado pvc/cromado para lavatório 1" x 1/2" e engate flexível trançado inox 1/2" x 30cm e parafusos para fixação, exclusive torneira</t>
  </si>
  <si>
    <t xml:space="preserve">130105</t>
  </si>
  <si>
    <t xml:space="preserve">Referência Utilizada
LABOR - 2024 - 170129 - 1</t>
  </si>
  <si>
    <t xml:space="preserve">Bacia sanitária de louça branca com caixa acoplada linha Like - Celite ou equivalente, inclusive assento plástico linha Elite - Celite, engate flexível trançado inox 1/2" x 30cm, anel de vedação e parafusos para fixação</t>
  </si>
  <si>
    <t xml:space="preserve">130106</t>
  </si>
  <si>
    <t xml:space="preserve">Bacia sanitária de louça branca com caixa acoplada ACESSO Confort - Roca ou equivalente, inclusive assento plástico ACESSO Confort - Celite ou equiv, engate flexível trançado inox 1/2" x 30cm, anel de vedação e parafusos para fixação</t>
  </si>
  <si>
    <t xml:space="preserve">1302</t>
  </si>
  <si>
    <t xml:space="preserve">BANCADAS</t>
  </si>
  <si>
    <t xml:space="preserve">130201</t>
  </si>
  <si>
    <t xml:space="preserve">Referência Utilizada
LABOR - 2024 - 170205 - 1</t>
  </si>
  <si>
    <t xml:space="preserve">Bancada em granito branco Siena espessura 2cm, p/ cuba inox quadrada, excl. cuba, apoiada em cantoneira 1.1/2"x1.1/2"x3/16" c/tratamento antiferruginoso e pintura em esmalte sintético, acabamento reto simples e rodabanca em granito branco Siena h=20cm, dim.: 1.76x0.60 m (Posto enfermagem A)</t>
  </si>
  <si>
    <t xml:space="preserve">130202</t>
  </si>
  <si>
    <t xml:space="preserve">Bancada em granito branco Siena espessura 2cm, p/ cuba inox quadrada, excl. cuba, apoiada em cantoneira 1.1/2"x1.1/2"x3/16" c/tratamento antiferruginoso e pintura em esmalte sintético, acabamento reto simples e rodabanca em granito branco Siena h=20cm, dim.: 2,62x0.60 m (Posto enfermagem B)</t>
  </si>
  <si>
    <t xml:space="preserve">130203</t>
  </si>
  <si>
    <t xml:space="preserve">Bancada em granito branco Siena espessura 2cm, p/ cuba única de louça quadrada, excl. cuba, apoiada em cantoneira 1.1/2"x1.1/2"x3/16" c/ tratamento antiferruginoso e pintura em esmalte sintético, acabamento frontal H=12 cm com bordas retas simples e rodabanca em granito branco Siena h=14cm, dim.: 0.70x0.50 m (Quarto individual c/ sala estar)</t>
  </si>
  <si>
    <t xml:space="preserve">130204</t>
  </si>
  <si>
    <t xml:space="preserve">Bancada em granito branco Siena espessura 2cm, p/cuba única de louça quadrada de embutir, excl. cuba, apoiada em cantoneira 1.1/2"x1.1/2"x3/16" c/tratamento antiferruginoso e pintura em esmalte sintético, acabamento frontal H=12 cm com bordas retas simples e rodabanca em granito branco Siena h=14cm, dim.: 0.55x0.50 m (Apto duplo) </t>
  </si>
  <si>
    <t xml:space="preserve">130205</t>
  </si>
  <si>
    <t xml:space="preserve">Bancada em granito branco Siena espessura 2cm, p/ cuba única de louça quadrada de embutir, excl. cuba, apoiada em cantoneira 1.1/2"x1.1/2"x3/16" c/ tratamento antiferruginoso e pintura em esmalte sintético, acabamento frontal H=12 cm com bordas retas simples e rodabanca em granito branco Siena h=14cm, dim.: 0.70x0.50 m (Isolamento) </t>
  </si>
  <si>
    <t xml:space="preserve">130206</t>
  </si>
  <si>
    <t xml:space="preserve">Bancada em granito branco Siena espessura 2cm, p/ cuba única de louça quadrada tipo encaixe, excl. cuba, apoiada em cantoneira 1.1/2"x1.1/2"x3/16" c/ tratamento antiferruginoso e pintura em esmalte sintético, acabamento frontal H=12 cm com bordas retas simples e rodabanca em granito branco Siena h=14cm, dim.: 0,80x0.36 m (Banho G) </t>
  </si>
  <si>
    <t xml:space="preserve">130207</t>
  </si>
  <si>
    <t xml:space="preserve">Bancada em granito branco Siena espessura 2cm, p/ cuba única de louça quadrada tipo encaixe, excl. cuba, apoiada em cantoneira 1.1/2"x1.1/2"x3/16" c/ tratamento antiferruginoso e pintura em esmalte sintético, acabamento frontal H=12 cm com bordas retas simples e rodabanca em granito branco Siena h=14cm, dim.: 1,70x0.36 m (Banhos A, B, C, E, G, L, M, N) </t>
  </si>
  <si>
    <t xml:space="preserve">130208</t>
  </si>
  <si>
    <t xml:space="preserve">Bancada em granito branco Siena espessura 2cm, p/cuba única de louça quadrada de embutir, excl. cuba, apoiada em cantoneira 1.1/2"x1.1/2"x3/16" c/tratamento antiferruginoso e pintura em esmalte sintético, acabamento frontal H=12 cm com bordas retas simples e rodabanca em granito branco Siena h=14cm, dim.:0.55x0.50 m (Banhos H, I, J, K, WC repouso enfermagem) </t>
  </si>
  <si>
    <t xml:space="preserve">130209</t>
  </si>
  <si>
    <t xml:space="preserve">Bancada em granito branco Siena espessura 2cm, p/cuba única de louça quadrada de embutir, excl. cuba, apoiada em cantoneira 1.1/2"x1.1/2"x3/16" c/tratamento antiferruginoso e pintura em esmalte sintético, acabamento frontal H=12 cm com bordas retas simples e rodabanca em granito branco Siena h=14cm, dim.:0.55x0.50 m (Banho apto individual com sala estar) </t>
  </si>
  <si>
    <t xml:space="preserve">130210</t>
  </si>
  <si>
    <t xml:space="preserve">Bancada em granito branco Siena espessura 2cm, p/cuba única de louça quadrada de embutir, excl. cuba, apoiada em cantoneira 1.1/2"x1.1/2"x3/16" c/tratamento antiferruginoso e pintura em esmalte sintético, acabamento frontal H=12 cm com bordas retas simples e rodabanca em granito branco Siena h=14cm, dim.:0.55x0.50 m (WC repouso enfermagem) </t>
  </si>
  <si>
    <t xml:space="preserve">130211</t>
  </si>
  <si>
    <t xml:space="preserve">Bancada em granito branco Siena espessura 2cm, p/tanque em aço inox de embutir com cuba única, excl. tanque, apoiada em cantoneira 1.1/2"x1.1/2"x3/16" c/tratamento antiferruginoso e pintura em esmalte sintético, acabamento frontal H=25 cm com bordas retas simples e rodabanca em granito branco Siena h=20cm, dim.:0.80x0.60 m (DML) </t>
  </si>
  <si>
    <t xml:space="preserve">1303</t>
  </si>
  <si>
    <t xml:space="preserve">TORNEIRAS, REGISTROS, VÁLVULAS E METAIS</t>
  </si>
  <si>
    <t xml:space="preserve">130301</t>
  </si>
  <si>
    <t xml:space="preserve">Referência Utilizada
LABOR - 2024 - 170304 - 1</t>
  </si>
  <si>
    <t xml:space="preserve">Torneira para banheiro PressMatic linha Benefit - Docol ou equivalente</t>
  </si>
  <si>
    <t xml:space="preserve">130302</t>
  </si>
  <si>
    <t xml:space="preserve">Torneira para banheiro PressMatic linha Compact - Docol ou equivalente</t>
  </si>
  <si>
    <t xml:space="preserve">130303</t>
  </si>
  <si>
    <t xml:space="preserve">Torneira profissional de bancada Ref:569 – WOG ou equivalente</t>
  </si>
  <si>
    <t xml:space="preserve">130304</t>
  </si>
  <si>
    <t xml:space="preserve">Torneira de parede Top Jet 200 Aquarius 1171-A - Fabrimar ou equivalente</t>
  </si>
  <si>
    <t xml:space="preserve">130305</t>
  </si>
  <si>
    <t xml:space="preserve">Torneira de esguicho de pré-lavagem de mesa industrial com bica adicional 106.026 - Solucenter</t>
  </si>
  <si>
    <t xml:space="preserve">130306</t>
  </si>
  <si>
    <t xml:space="preserve">LABOR - 2024 - 170328 - 1</t>
  </si>
  <si>
    <t xml:space="preserve">Registro de gaveta com canopla cromada, diam. 20mm (3/4"), marcas de referência Fabrimar, Deca ou Docol ou equivalente</t>
  </si>
  <si>
    <t xml:space="preserve">130307</t>
  </si>
  <si>
    <t xml:space="preserve">Referência Utilizada
LABOR - 2024 - 170328 - 1</t>
  </si>
  <si>
    <t xml:space="preserve">Misturador monocomando de baixa pressão para chuveiro, ref Argon Cromado - fabricante Docol ou equivalente, inclusive base monocomando de baixa pressão, diam. 25mm (1"), marcas de referência Fabrimar, Deca ou Docol ou equivalente</t>
  </si>
  <si>
    <t xml:space="preserve">130308</t>
  </si>
  <si>
    <t xml:space="preserve">Referência
LABOR - 2024 - 170357 - 1</t>
  </si>
  <si>
    <t xml:space="preserve">Chuveiro em metal cromado com desviador flexível e ducha manual Linha Smart BR - Celite ou equivalente</t>
  </si>
  <si>
    <t xml:space="preserve">130309</t>
  </si>
  <si>
    <t xml:space="preserve">Referência Utilizada
LABOR - 2024 - 170519 - 1</t>
  </si>
  <si>
    <t xml:space="preserve">Ducha higiênica manual ref Nova Pertutti 900806 Docol ou equivalente, com registro</t>
  </si>
  <si>
    <t xml:space="preserve">1304</t>
  </si>
  <si>
    <t xml:space="preserve">OUTROS APARELHOS</t>
  </si>
  <si>
    <t xml:space="preserve">130401</t>
  </si>
  <si>
    <t xml:space="preserve">Referência Utilizada
LABOR - 2024 - 170536 - 1</t>
  </si>
  <si>
    <t xml:space="preserve">Bancada em aço Inox com cuba comum e cônica de alta vazão com acionamento por válvula de descarga, inclusive assentamento, válvula e sifão cromados, exclusive torneira, conf. Projeto e definição do fabricante</t>
  </si>
  <si>
    <t xml:space="preserve">130402</t>
  </si>
  <si>
    <t xml:space="preserve">LABOR - 2024 - 170514 - 1</t>
  </si>
  <si>
    <t xml:space="preserve">Tanque simples de aço inox Fischer, mod. TQ1-S AISI 304, ou equivalente nas marcas Metalpress ou Mekal, inclusive válvula de metal 1 1/4" e sifão cromado 2", excl. torneira</t>
  </si>
  <si>
    <t xml:space="preserve">130403</t>
  </si>
  <si>
    <t xml:space="preserve">Referência Utilizada
LABOR - 2024 - 170530 - 1</t>
  </si>
  <si>
    <t xml:space="preserve">Cuba em aço inox (dim.440x440x200)mm, marcas de referência Franke, inclusive válvula de metal 31/2" e sifão cromado 1 x 1/2", excl. torneira</t>
  </si>
  <si>
    <t xml:space="preserve">130404</t>
  </si>
  <si>
    <t xml:space="preserve">Referência Utilizada
LABOR - 2024 - 170601 - 2</t>
  </si>
  <si>
    <t xml:space="preserve">Barra de apoio reta, em aço inox polido AISI 304, comprimento 40 cm, conforme requisitos de acessibilidade da NBR 9050 - fornecimento e instalação, ref Docol ou equivalente</t>
  </si>
  <si>
    <t xml:space="preserve">130405</t>
  </si>
  <si>
    <t xml:space="preserve">Referência Utilizada
LABOR - 2024 - 170615 - 2</t>
  </si>
  <si>
    <t xml:space="preserve">Barra de apoio reta, em aço inox polido AISI 304, comprimento 70 cm, conforme requisitos de acessibilidade da NBR 9050 - fornecimento e instalação, ref Docol ou equivalente</t>
  </si>
  <si>
    <t xml:space="preserve">130406</t>
  </si>
  <si>
    <t xml:space="preserve">Referência Utilizada LABOR - 2024 - 170603 - 2</t>
  </si>
  <si>
    <t xml:space="preserve">Barra de apoio reta, em aço inox polido AISI 304, comprimento 80 cm, conforme requisitos de acessibilidade da NBR 9050 - fornecimento e instalação, ref Docol ou equivalente</t>
  </si>
  <si>
    <t xml:space="preserve">130407</t>
  </si>
  <si>
    <t xml:space="preserve">Referência Utilizada 
LABOR - 2024 - 170614 - 2</t>
  </si>
  <si>
    <t xml:space="preserve">Barra de apoio em "L", em aço inox polido AISI 304, comprimento 70 cm, conforme requisitos de acessibilidade da NBR 9050 - fornecimento e instalação, ref Docol ou equivalente</t>
  </si>
  <si>
    <t xml:space="preserve">1401</t>
  </si>
  <si>
    <t xml:space="preserve">INTERRUPTORES E TOMADAS</t>
  </si>
  <si>
    <t xml:space="preserve">140101</t>
  </si>
  <si>
    <t xml:space="preserve">LABOR - 2024 - 180201 - 2</t>
  </si>
  <si>
    <t xml:space="preserve">Tomada padrão brasileiro linha branca, NBR 14136 (1 módulos) - 2 polos + terra 10A/250V, inclusive suporte e placa 4x2"</t>
  </si>
  <si>
    <t xml:space="preserve">140102</t>
  </si>
  <si>
    <t xml:space="preserve">Referência utilizada
LABOR - 2024 - 180202 - 2</t>
  </si>
  <si>
    <t xml:space="preserve">Tomada padrão brasileiro linha branca, NBR 14136 (2 módulos) - 2 polos + terra 10A/250V e 2 polos + terra 20A/250V, inclusive suporte e placa 4x2"</t>
  </si>
  <si>
    <t xml:space="preserve">140103</t>
  </si>
  <si>
    <t xml:space="preserve">LABOR - 2024 - 180204 - 1</t>
  </si>
  <si>
    <t xml:space="preserve">Interruptor de uma tecla simples 10A/250V, com placa 4x2"</t>
  </si>
  <si>
    <t xml:space="preserve">140104</t>
  </si>
  <si>
    <t xml:space="preserve">LABOR - 2024 - 180206 - 1</t>
  </si>
  <si>
    <t xml:space="preserve">Interruptor de 2 tecla Tree-Way 10A/250V, com placa 4x2"</t>
  </si>
  <si>
    <t xml:space="preserve">140105</t>
  </si>
  <si>
    <t xml:space="preserve">Interruptor de 3 tecla Tree-Way 10A/250V, com placa 4x2"</t>
  </si>
  <si>
    <t xml:space="preserve">140106</t>
  </si>
  <si>
    <t xml:space="preserve">LABOR - 2024 - 180212 - 1</t>
  </si>
  <si>
    <t xml:space="preserve">Interruptor de três teclas simples 10A/250V, c/ placa 4x2"</t>
  </si>
  <si>
    <t xml:space="preserve">1402</t>
  </si>
  <si>
    <t xml:space="preserve">LUMINARIAS PARA LÂMPADAS LED</t>
  </si>
  <si>
    <t xml:space="preserve">140201</t>
  </si>
  <si>
    <t xml:space="preserve">Referência utilizada
LABOR - 2024 - 180110 - 2</t>
  </si>
  <si>
    <t xml:space="preserve">Arandela LED Branca 9W - IP-65 - 3000K - 650 LM, completa, conforme especificação do projeto, fabricante Lumicenter ou equivalente</t>
  </si>
  <si>
    <t xml:space="preserve">140202</t>
  </si>
  <si>
    <t xml:space="preserve">Balizador LED redondo 2,5W 2700K - 200 LM, completo, conforme especificação do projeto, fabricante Lumicenter ou equivalente</t>
  </si>
  <si>
    <t xml:space="preserve">140203</t>
  </si>
  <si>
    <t xml:space="preserve">Referência utilizada
LABOR - 2024 - 181001 - 1</t>
  </si>
  <si>
    <t xml:space="preserve">Luminária LED 25W 30X30 - 4000K - 1800 LM, completa, conforme especificação do projeto, fabricante Lumicenter ou equivalente</t>
  </si>
  <si>
    <t xml:space="preserve">140204</t>
  </si>
  <si>
    <t xml:space="preserve">Referência utilizada
LABOR - 2024 - 181002 - 1</t>
  </si>
  <si>
    <t xml:space="preserve">Luminária 32W 40X40 - 4000K - 2500 LM, completa, conforme especificação do projeto, fabricante Lumicenter ou equivalente</t>
  </si>
  <si>
    <t xml:space="preserve">140205</t>
  </si>
  <si>
    <t xml:space="preserve">Referência utilizada
LABOR - 2024 - 181003 - 1</t>
  </si>
  <si>
    <t xml:space="preserve">Luminária LED 40W 62X62 - 6000K - 3300 LM, completa, conforme especificação do projeto, fabricante Lumicenter ou equivalente</t>
  </si>
  <si>
    <t xml:space="preserve">140206</t>
  </si>
  <si>
    <t xml:space="preserve">Referência utilizada
LABOR - 2024 - 181005 - 1</t>
  </si>
  <si>
    <t xml:space="preserve">Perfil de LED 40W, embutir - 11,5W - 4000K, completa, conforme especificação do projeto, fabricante Lumicenter ou equivalente - comprimento 2,80m</t>
  </si>
  <si>
    <t xml:space="preserve">140207</t>
  </si>
  <si>
    <t xml:space="preserve">Perfil de LED 40W, embutir - 11,5W - 4000K, completa, conforme especificação do projeto, fabricante Lumicenter ou equivalente - comprimento 0,50m</t>
  </si>
  <si>
    <t xml:space="preserve">1501</t>
  </si>
  <si>
    <t xml:space="preserve">SOBRE PAREDES E FORROS</t>
  </si>
  <si>
    <t xml:space="preserve">150101</t>
  </si>
  <si>
    <t xml:space="preserve">LABOR - 2024 - 190101 - 1</t>
  </si>
  <si>
    <t xml:space="preserve">Emassamento de teto, com duas demãos de massa corrida, referência Suvinil, Coral, Metalatex ou equivalente, inclusive uma demão de liquido selador PVA, referência Suvinil, Coral ou Metalatex ou equivalente</t>
  </si>
  <si>
    <t xml:space="preserve">150102</t>
  </si>
  <si>
    <t xml:space="preserve">LABOR - 2024 - 190103 - 1</t>
  </si>
  <si>
    <t xml:space="preserve">Emassamento de paredes, com duas demãos de massa acrílica premium, referência Suvinil, Coral ou Sherwin Williams ou equivalente, inclusive uma demão de liquido selador acrílico, referência Suvinil, Coral ou Metalatex ou equivalente</t>
  </si>
  <si>
    <t xml:space="preserve">150103</t>
  </si>
  <si>
    <t xml:space="preserve">LABOR - 2024 - 190117 - 1</t>
  </si>
  <si>
    <t xml:space="preserve">Pintura sobre forros, aplicação manual, com duas demãos de tinta látex acrílico premium, acabamento fosco, referência Suvinil, Coral e Metalatex, inclusive uma demão de liquido selador acrílico, referência Suvinil, Coral ou Metalatex</t>
  </si>
  <si>
    <t xml:space="preserve">150104</t>
  </si>
  <si>
    <t xml:space="preserve">Pintura sobre paredes, aplicação manual, com duas demãos de tinta látex acrílico premium lavavel, acabamento fosco, referência Suvinil, Coral e Metalatex, inclusive uma demão de liquido selador acrílico, referência Suvinil, Coral ou Metalatex</t>
  </si>
  <si>
    <t xml:space="preserve">SOBRE METAL</t>
  </si>
  <si>
    <t xml:space="preserve">LABOR - 2024 - 190417 - 1</t>
  </si>
  <si>
    <t xml:space="preserve">Pintura sobre metal (PCF), aplicação manual, com duas demãos de tinta esmalte sintético, referência Suvinil, Coral ou Metalatex, inclusive uma demão de fundo anticorrosivo</t>
  </si>
  <si>
    <t xml:space="preserve">SOBRE ELEMENTOS ESPECIAIS</t>
  </si>
  <si>
    <t xml:space="preserve">LABOR - 2024 - 190419 - 1</t>
  </si>
  <si>
    <t xml:space="preserve">Pintura de superfície metálica, tubo diâmetro 2" com uma demão de primer Epoxi e duas demãos de tinta à base de Epoxi</t>
  </si>
  <si>
    <t xml:space="preserve">SOBRE PISOS</t>
  </si>
  <si>
    <t xml:space="preserve">LABOR - 2024 - 190603 - 1</t>
  </si>
  <si>
    <t xml:space="preserve">Pintura sobre pisos, marcas de referência Novacor, Coral ou Suvinil, a duas demãos, Linha Premium</t>
  </si>
  <si>
    <t xml:space="preserve">LABOR - 2024 - 200401 - 2</t>
  </si>
  <si>
    <t xml:space="preserve">Limpeza geral da obra (edificação)</t>
  </si>
  <si>
    <t xml:space="preserve">CRONOGRAMA FISICO E FINANCEIRO</t>
  </si>
  <si>
    <t xml:space="preserve">MÊS 01</t>
  </si>
  <si>
    <t xml:space="preserve">MÊS 02</t>
  </si>
  <si>
    <t xml:space="preserve">MÊS 03</t>
  </si>
  <si>
    <t xml:space="preserve">MÊS 04</t>
  </si>
  <si>
    <t xml:space="preserve">MÊS 05</t>
  </si>
  <si>
    <t xml:space="preserve">MÊS 06</t>
  </si>
  <si>
    <t xml:space="preserve">MÊS 07</t>
  </si>
  <si>
    <t xml:space="preserve">MÊS 08</t>
  </si>
  <si>
    <t xml:space="preserve">TOTAL </t>
  </si>
  <si>
    <t xml:space="preserve">TOTAL NO MÊS</t>
  </si>
  <si>
    <t xml:space="preserve">TOTAL ACUMULADO </t>
  </si>
</sst>
</file>

<file path=xl/styles.xml><?xml version="1.0" encoding="utf-8"?>
<styleSheet xmlns="http://schemas.openxmlformats.org/spreadsheetml/2006/main">
  <numFmts count="8">
    <numFmt numFmtId="164" formatCode="General"/>
    <numFmt numFmtId="165" formatCode="#,##0.00"/>
    <numFmt numFmtId="166" formatCode="_(* #,##0.00_);_(* \(#,##0.00\);_(* \-??_);_(@_)"/>
    <numFmt numFmtId="167" formatCode="@"/>
    <numFmt numFmtId="168" formatCode="0%"/>
    <numFmt numFmtId="169" formatCode="0.00%"/>
    <numFmt numFmtId="170" formatCode="_-* #,##0.00_-;\-* #,##0.00_-;_-* \-??_-;_-@_-"/>
    <numFmt numFmtId="171" formatCode="_-&quot;R$ &quot;* #,##0.00_-;&quot;-R$ &quot;* #,##0.00_-;_-&quot;R$ &quot;* \-??_-;_-@_-"/>
  </numFmts>
  <fonts count="13">
    <font>
      <sz val="11"/>
      <color theme="1"/>
      <name val="Calibri"/>
      <family val="2"/>
      <charset val="1"/>
    </font>
    <font>
      <sz val="10"/>
      <name val="Arial"/>
      <family val="0"/>
    </font>
    <font>
      <sz val="10"/>
      <name val="Arial"/>
      <family val="0"/>
    </font>
    <font>
      <sz val="10"/>
      <name val="Arial"/>
      <family val="0"/>
    </font>
    <font>
      <b val="true"/>
      <sz val="14"/>
      <name val="Calibri"/>
      <family val="2"/>
      <charset val="1"/>
    </font>
    <font>
      <sz val="11"/>
      <name val="Calibri"/>
      <family val="2"/>
      <charset val="1"/>
    </font>
    <font>
      <b val="true"/>
      <sz val="12"/>
      <name val="Calibri"/>
      <family val="2"/>
      <charset val="1"/>
    </font>
    <font>
      <b val="true"/>
      <sz val="11"/>
      <name val="Calibri"/>
      <family val="2"/>
      <charset val="1"/>
    </font>
    <font>
      <b val="true"/>
      <sz val="11"/>
      <color theme="1"/>
      <name val="Calibri"/>
      <family val="2"/>
      <charset val="1"/>
    </font>
    <font>
      <b val="true"/>
      <sz val="11"/>
      <color rgb="FFFF0000"/>
      <name val="Calibri"/>
      <family val="2"/>
      <charset val="1"/>
    </font>
    <font>
      <sz val="11"/>
      <color rgb="FFFF0000"/>
      <name val="Calibri"/>
      <family val="2"/>
      <charset val="1"/>
    </font>
    <font>
      <sz val="10"/>
      <name val="Arial"/>
      <family val="2"/>
    </font>
    <font>
      <sz val="9"/>
      <color rgb="FF000000"/>
      <name val="Segoe UI"/>
      <family val="2"/>
      <charset val="1"/>
    </font>
  </fonts>
  <fills count="8">
    <fill>
      <patternFill patternType="none"/>
    </fill>
    <fill>
      <patternFill patternType="gray125"/>
    </fill>
    <fill>
      <patternFill patternType="solid">
        <fgColor theme="5" tint="0.5999"/>
        <bgColor rgb="FFF4B183"/>
      </patternFill>
    </fill>
    <fill>
      <patternFill patternType="solid">
        <fgColor rgb="FFFFFF00"/>
        <bgColor rgb="FFFFFF00"/>
      </patternFill>
    </fill>
    <fill>
      <patternFill patternType="solid">
        <fgColor theme="0" tint="-0.15"/>
        <bgColor rgb="FFF8CBAD"/>
      </patternFill>
    </fill>
    <fill>
      <patternFill patternType="solid">
        <fgColor theme="7" tint="0.3999"/>
        <bgColor rgb="FFF8CBAD"/>
      </patternFill>
    </fill>
    <fill>
      <patternFill patternType="solid">
        <fgColor rgb="FF0070C0"/>
        <bgColor rgb="FF008080"/>
      </patternFill>
    </fill>
    <fill>
      <patternFill patternType="solid">
        <fgColor theme="5" tint="0.3999"/>
        <bgColor rgb="FFF8CBAD"/>
      </patternFill>
    </fill>
  </fills>
  <borders count="11">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bottom style="thin"/>
      <diagonal/>
    </border>
    <border diagonalUp="false" diagonalDown="false">
      <left/>
      <right/>
      <top style="thin"/>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171"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cellStyleXfs>
  <cellXfs count="10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justify" vertical="center"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5" fontId="0" fillId="0" borderId="0" xfId="0" applyFont="false" applyBorder="false" applyAlignment="true" applyProtection="false">
      <alignment horizontal="general" vertical="center" textRotation="0" wrapText="false" indent="0" shrinkToFit="false"/>
      <protection locked="true" hidden="false"/>
    </xf>
    <xf numFmtId="166" fontId="0" fillId="0" borderId="0" xfId="15"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general" vertical="center" textRotation="0" wrapText="false" indent="0" shrinkToFit="false"/>
      <protection locked="true" hidden="false"/>
    </xf>
    <xf numFmtId="166" fontId="5" fillId="0" borderId="0" xfId="15"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5" fontId="7" fillId="0" borderId="1"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general" vertical="center" textRotation="0" wrapText="true" indent="0" shrinkToFit="false"/>
      <protection locked="true" hidden="false"/>
    </xf>
    <xf numFmtId="164" fontId="5" fillId="0" borderId="3" xfId="0" applyFont="true" applyBorder="true" applyAlignment="true" applyProtection="false">
      <alignment horizontal="general" vertical="center" textRotation="0" wrapText="true" indent="0" shrinkToFit="false"/>
      <protection locked="true" hidden="false"/>
    </xf>
    <xf numFmtId="164" fontId="5" fillId="0" borderId="4"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5" fontId="8" fillId="2"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5" fontId="9" fillId="3" borderId="1" xfId="0" applyFont="true" applyBorder="true" applyAlignment="true" applyProtection="false">
      <alignment horizontal="center" vertical="center" textRotation="0" wrapText="true" indent="0" shrinkToFit="false"/>
      <protection locked="true" hidden="false"/>
    </xf>
    <xf numFmtId="166" fontId="9" fillId="3" borderId="1" xfId="15" applyFont="true" applyBorder="true" applyAlignment="true" applyProtection="true">
      <alignment horizontal="center" vertical="center" textRotation="0" wrapText="true" indent="0" shrinkToFit="false"/>
      <protection locked="true" hidden="false"/>
    </xf>
    <xf numFmtId="164" fontId="9" fillId="3" borderId="1" xfId="0" applyFont="true" applyBorder="true" applyAlignment="true" applyProtection="false">
      <alignment horizontal="center" vertical="bottom" textRotation="0" wrapText="false" indent="0" shrinkToFit="false"/>
      <protection locked="true" hidden="false"/>
    </xf>
    <xf numFmtId="167" fontId="7" fillId="4" borderId="1" xfId="0" applyFont="true" applyBorder="true" applyAlignment="true" applyProtection="false">
      <alignment horizontal="left" vertical="center" textRotation="0" wrapText="true" indent="0" shrinkToFit="false"/>
      <protection locked="true" hidden="false"/>
    </xf>
    <xf numFmtId="164" fontId="5" fillId="4"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justify" vertical="center" textRotation="0" wrapText="true" indent="0" shrinkToFit="false"/>
      <protection locked="true" hidden="false"/>
    </xf>
    <xf numFmtId="169" fontId="5" fillId="4" borderId="1" xfId="19" applyFont="true" applyBorder="true" applyAlignment="true" applyProtection="true">
      <alignment horizontal="center" vertical="center" textRotation="0" wrapText="true" indent="0" shrinkToFit="false"/>
      <protection locked="true" hidden="false"/>
    </xf>
    <xf numFmtId="165" fontId="5" fillId="4" borderId="1" xfId="0" applyFont="true" applyBorder="true" applyAlignment="true" applyProtection="false">
      <alignment horizontal="center" vertical="center" textRotation="0" wrapText="true" indent="0" shrinkToFit="false"/>
      <protection locked="true" hidden="false"/>
    </xf>
    <xf numFmtId="165" fontId="7" fillId="4" borderId="1" xfId="0" applyFont="true" applyBorder="true" applyAlignment="true" applyProtection="false">
      <alignment horizontal="center" vertical="center" textRotation="0" wrapText="true" indent="0" shrinkToFit="false"/>
      <protection locked="true" hidden="false"/>
    </xf>
    <xf numFmtId="168" fontId="10" fillId="3" borderId="1" xfId="19" applyFont="true" applyBorder="true" applyAlignment="true" applyProtection="true">
      <alignment horizontal="center" vertical="center" textRotation="0" wrapText="false" indent="0" shrinkToFit="false"/>
      <protection locked="true" hidden="false"/>
    </xf>
    <xf numFmtId="166" fontId="5" fillId="0" borderId="1" xfId="15" applyFont="true" applyBorder="true" applyAlignment="true" applyProtection="true">
      <alignment horizontal="center" vertical="center" textRotation="0" wrapText="false" indent="0" shrinkToFit="false"/>
      <protection locked="true" hidden="false"/>
    </xf>
    <xf numFmtId="170" fontId="9" fillId="3" borderId="1" xfId="0" applyFont="true" applyBorder="tru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5" fillId="0"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1" xfId="0" applyFont="true" applyBorder="true" applyAlignment="true" applyProtection="false">
      <alignment horizontal="left" vertical="center" textRotation="0" wrapText="false" indent="0" shrinkToFit="false"/>
      <protection locked="true" hidden="false"/>
    </xf>
    <xf numFmtId="164" fontId="8" fillId="4" borderId="1" xfId="0" applyFont="true" applyBorder="true" applyAlignment="true" applyProtection="false">
      <alignment horizontal="center" vertical="center" textRotation="0" wrapText="false" indent="0" shrinkToFit="false"/>
      <protection locked="true" hidden="false"/>
    </xf>
    <xf numFmtId="164" fontId="8" fillId="4" borderId="1" xfId="0" applyFont="true" applyBorder="true" applyAlignment="true" applyProtection="false">
      <alignment horizontal="justify" vertical="center" textRotation="0" wrapText="false" indent="0" shrinkToFit="false"/>
      <protection locked="true" hidden="false"/>
    </xf>
    <xf numFmtId="165" fontId="0" fillId="4" borderId="1" xfId="0" applyFont="false" applyBorder="true" applyAlignment="true" applyProtection="false">
      <alignment horizontal="center" vertical="center" textRotation="0" wrapText="false" indent="0" shrinkToFit="false"/>
      <protection locked="true" hidden="false"/>
    </xf>
    <xf numFmtId="165" fontId="0" fillId="0" borderId="1" xfId="0" applyFont="false" applyBorder="true" applyAlignment="true" applyProtection="false">
      <alignment horizontal="center" vertical="center" textRotation="0" wrapText="false" indent="0" shrinkToFit="false"/>
      <protection locked="true" hidden="false"/>
    </xf>
    <xf numFmtId="164" fontId="9" fillId="3" borderId="1" xfId="0" applyFont="true" applyBorder="true" applyAlignment="true" applyProtection="false">
      <alignment horizontal="right" vertical="bottom" textRotation="0" wrapText="true" indent="0" shrinkToFit="false"/>
      <protection locked="true" hidden="false"/>
    </xf>
    <xf numFmtId="165" fontId="9" fillId="3" borderId="1" xfId="0" applyFont="true" applyBorder="true" applyAlignment="true" applyProtection="false">
      <alignment horizontal="right" vertical="center" textRotation="0" wrapText="true" indent="0" shrinkToFit="false"/>
      <protection locked="true" hidden="false"/>
    </xf>
    <xf numFmtId="167" fontId="5" fillId="0" borderId="1"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justify" vertical="center" textRotation="0" wrapText="true" indent="0" shrinkToFit="false"/>
      <protection locked="true" hidden="false"/>
    </xf>
    <xf numFmtId="167" fontId="7"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justify" vertical="center" textRotation="0" wrapText="true" indent="0" shrinkToFit="false"/>
      <protection locked="true" hidden="false"/>
    </xf>
    <xf numFmtId="164" fontId="7" fillId="0" borderId="1" xfId="0" applyFont="true" applyBorder="true" applyAlignment="true" applyProtection="false">
      <alignment horizontal="justify"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5" fontId="0" fillId="0" borderId="1" xfId="0" applyFont="false" applyBorder="true" applyAlignment="true" applyProtection="false">
      <alignment horizontal="center" vertical="center" textRotation="0" wrapText="true" indent="0" shrinkToFit="false"/>
      <protection locked="true" hidden="false"/>
    </xf>
    <xf numFmtId="167" fontId="10" fillId="0" borderId="1" xfId="0" applyFont="true" applyBorder="true" applyAlignment="true" applyProtection="false">
      <alignment horizontal="left"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justify" vertical="center" textRotation="0" wrapText="true" indent="0" shrinkToFit="false"/>
      <protection locked="true" hidden="false"/>
    </xf>
    <xf numFmtId="165" fontId="10"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left" vertical="top" textRotation="0" wrapText="tru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4" fontId="5" fillId="0" borderId="1" xfId="0" applyFont="true" applyBorder="true" applyAlignment="true" applyProtection="false">
      <alignment horizontal="center" vertical="top" textRotation="0" wrapText="true" indent="0" shrinkToFit="false"/>
      <protection locked="true" hidden="false"/>
    </xf>
    <xf numFmtId="164" fontId="8" fillId="0" borderId="1" xfId="0" applyFont="true" applyBorder="true" applyAlignment="true" applyProtection="false">
      <alignment horizontal="left" vertical="center" textRotation="0" wrapText="fals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4" fontId="8" fillId="0" borderId="1" xfId="0" applyFont="true" applyBorder="true" applyAlignment="true" applyProtection="false">
      <alignment horizontal="justify"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left" vertical="center" textRotation="0" wrapText="false" indent="0" shrinkToFit="false"/>
      <protection locked="true" hidden="false"/>
    </xf>
    <xf numFmtId="164" fontId="0" fillId="0" borderId="1" xfId="0" applyFont="true" applyBorder="true" applyAlignment="true" applyProtection="false">
      <alignment horizontal="justify" vertical="center" textRotation="0" wrapText="false" indent="0" shrinkToFit="false"/>
      <protection locked="true" hidden="false"/>
    </xf>
    <xf numFmtId="164" fontId="0" fillId="4" borderId="1" xfId="0" applyFont="false" applyBorder="true" applyAlignment="true" applyProtection="false">
      <alignment horizontal="center" vertical="center" textRotation="0" wrapText="false" indent="0" shrinkToFit="false"/>
      <protection locked="true" hidden="false"/>
    </xf>
    <xf numFmtId="165" fontId="7" fillId="0" borderId="1" xfId="0" applyFont="true" applyBorder="true" applyAlignment="true" applyProtection="false">
      <alignment horizontal="general" vertical="center" textRotation="0" wrapText="true" indent="0" shrinkToFit="false"/>
      <protection locked="true" hidden="false"/>
    </xf>
    <xf numFmtId="165" fontId="8" fillId="2" borderId="5" xfId="0" applyFont="true" applyBorder="true" applyAlignment="true" applyProtection="false">
      <alignment horizontal="center" vertical="center" textRotation="0" wrapText="true" indent="0" shrinkToFit="false"/>
      <protection locked="true" hidden="false"/>
    </xf>
    <xf numFmtId="164" fontId="0" fillId="2" borderId="1" xfId="0" applyFont="true" applyBorder="true" applyAlignment="true" applyProtection="false">
      <alignment horizontal="center" vertical="center" textRotation="0" wrapText="false" indent="0" shrinkToFit="false"/>
      <protection locked="true" hidden="false"/>
    </xf>
    <xf numFmtId="164" fontId="8" fillId="4" borderId="3" xfId="0" applyFont="true" applyBorder="true" applyAlignment="true" applyProtection="false">
      <alignment horizontal="center" vertical="center" textRotation="0" wrapText="false" indent="0" shrinkToFit="false"/>
      <protection locked="true" hidden="false"/>
    </xf>
    <xf numFmtId="171" fontId="7" fillId="4" borderId="3" xfId="17" applyFont="true" applyBorder="true" applyAlignment="true" applyProtection="true">
      <alignment horizontal="center" vertical="center" textRotation="0" wrapText="true" indent="0" shrinkToFit="false"/>
      <protection locked="true" hidden="false"/>
    </xf>
    <xf numFmtId="168" fontId="7" fillId="4" borderId="1" xfId="19" applyFont="true" applyBorder="true" applyAlignment="true" applyProtection="true">
      <alignment horizontal="center" vertical="center" textRotation="0" wrapText="true" indent="0" shrinkToFit="false"/>
      <protection locked="true" hidden="false"/>
    </xf>
    <xf numFmtId="169" fontId="0" fillId="5" borderId="1" xfId="19" applyFont="true" applyBorder="true" applyAlignment="true" applyProtection="true">
      <alignment horizontal="center" vertical="center" textRotation="0" wrapText="false" indent="0" shrinkToFit="false"/>
      <protection locked="true" hidden="false"/>
    </xf>
    <xf numFmtId="171" fontId="0" fillId="5" borderId="1" xfId="17" applyFont="true" applyBorder="true" applyAlignment="true" applyProtection="true">
      <alignment horizontal="center" vertical="center" textRotation="0" wrapText="false" indent="0" shrinkToFit="false"/>
      <protection locked="true" hidden="false"/>
    </xf>
    <xf numFmtId="169" fontId="0" fillId="6" borderId="1" xfId="19" applyFont="true" applyBorder="true" applyAlignment="true" applyProtection="true">
      <alignment horizontal="center" vertical="center" textRotation="0" wrapText="false" indent="0" shrinkToFit="false"/>
      <protection locked="true" hidden="false"/>
    </xf>
    <xf numFmtId="168" fontId="0" fillId="0" borderId="1" xfId="19" applyFont="true" applyBorder="true" applyAlignment="true" applyProtection="true">
      <alignment horizontal="center" vertical="center" textRotation="0" wrapText="false" indent="0" shrinkToFit="false"/>
      <protection locked="true" hidden="false"/>
    </xf>
    <xf numFmtId="171" fontId="0" fillId="6" borderId="1" xfId="17" applyFont="true" applyBorder="true" applyAlignment="true" applyProtection="true">
      <alignment horizontal="center" vertical="center" textRotation="0" wrapText="false" indent="0" shrinkToFit="false"/>
      <protection locked="true" hidden="false"/>
    </xf>
    <xf numFmtId="171" fontId="0" fillId="0" borderId="1" xfId="17" applyFont="true" applyBorder="true" applyAlignment="true" applyProtection="true">
      <alignment horizontal="center" vertical="center" textRotation="0" wrapText="false" indent="0" shrinkToFit="false"/>
      <protection locked="true" hidden="false"/>
    </xf>
    <xf numFmtId="168" fontId="0" fillId="6" borderId="1" xfId="19" applyFont="true" applyBorder="true" applyAlignment="true" applyProtection="true">
      <alignment horizontal="center" vertical="center" textRotation="0" wrapText="false" indent="0" shrinkToFit="false"/>
      <protection locked="true" hidden="false"/>
    </xf>
    <xf numFmtId="164" fontId="8" fillId="4" borderId="6" xfId="0" applyFont="true" applyBorder="true" applyAlignment="true" applyProtection="false">
      <alignment horizontal="center" vertical="center" textRotation="0" wrapText="false" indent="0" shrinkToFit="false"/>
      <protection locked="true" hidden="false"/>
    </xf>
    <xf numFmtId="171" fontId="7" fillId="4" borderId="6" xfId="17" applyFont="true" applyBorder="true" applyAlignment="true" applyProtection="true">
      <alignment horizontal="center" vertical="center" textRotation="0" wrapText="true" indent="0" shrinkToFit="false"/>
      <protection locked="true" hidden="false"/>
    </xf>
    <xf numFmtId="168" fontId="7" fillId="4" borderId="7" xfId="19" applyFont="true" applyBorder="true" applyAlignment="true" applyProtection="true">
      <alignment horizontal="center" vertical="center" textRotation="0" wrapText="true" indent="0" shrinkToFit="false"/>
      <protection locked="true" hidden="false"/>
    </xf>
    <xf numFmtId="171" fontId="0" fillId="0" borderId="7" xfId="17" applyFont="true" applyBorder="true" applyAlignment="true" applyProtection="true">
      <alignment horizontal="center" vertical="center" textRotation="0" wrapText="false" indent="0" shrinkToFit="false"/>
      <protection locked="true" hidden="false"/>
    </xf>
    <xf numFmtId="171" fontId="0" fillId="6" borderId="7" xfId="17" applyFont="true" applyBorder="true" applyAlignment="true" applyProtection="true">
      <alignment horizontal="center" vertical="center" textRotation="0" wrapText="false" indent="0" shrinkToFit="false"/>
      <protection locked="true" hidden="false"/>
    </xf>
    <xf numFmtId="164" fontId="8" fillId="4" borderId="2" xfId="0" applyFont="true" applyBorder="true" applyAlignment="true" applyProtection="false">
      <alignment horizontal="center" vertical="center" textRotation="0" wrapText="false" indent="0" shrinkToFit="false"/>
      <protection locked="true" hidden="false"/>
    </xf>
    <xf numFmtId="164" fontId="8" fillId="5" borderId="8" xfId="0" applyFont="true" applyBorder="true" applyAlignment="true" applyProtection="false">
      <alignment horizontal="center" vertical="center" textRotation="0" wrapText="true" indent="0" shrinkToFit="false"/>
      <protection locked="true" hidden="false"/>
    </xf>
    <xf numFmtId="171" fontId="8" fillId="5" borderId="9" xfId="17" applyFont="true" applyBorder="true" applyAlignment="true" applyProtection="true">
      <alignment horizontal="right" vertical="center" textRotation="0" wrapText="true" indent="0" shrinkToFit="false"/>
      <protection locked="true" hidden="false"/>
    </xf>
    <xf numFmtId="168" fontId="7" fillId="5" borderId="0" xfId="19" applyFont="true" applyBorder="true" applyAlignment="true" applyProtection="true">
      <alignment horizontal="center" vertical="center" textRotation="0" wrapText="true" indent="0" shrinkToFit="false"/>
      <protection locked="true" hidden="false"/>
    </xf>
    <xf numFmtId="171" fontId="0" fillId="5" borderId="0" xfId="17" applyFont="true" applyBorder="true" applyAlignment="true" applyProtection="true">
      <alignment horizontal="center" vertical="center" textRotation="0" wrapText="false" indent="0" shrinkToFit="false"/>
      <protection locked="true" hidden="false"/>
    </xf>
    <xf numFmtId="171" fontId="0" fillId="5" borderId="10" xfId="17" applyFont="true" applyBorder="true" applyAlignment="true" applyProtection="true">
      <alignment horizontal="center" vertical="center" textRotation="0" wrapText="false" indent="0" shrinkToFit="false"/>
      <protection locked="true" hidden="false"/>
    </xf>
    <xf numFmtId="164" fontId="8" fillId="7" borderId="1" xfId="0" applyFont="true" applyBorder="true" applyAlignment="true" applyProtection="false">
      <alignment horizontal="center" vertical="center" textRotation="0" wrapText="true" indent="0" shrinkToFit="false"/>
      <protection locked="true" hidden="false"/>
    </xf>
    <xf numFmtId="164" fontId="9" fillId="7" borderId="1" xfId="0" applyFont="true" applyBorder="true" applyAlignment="true" applyProtection="false">
      <alignment horizontal="center" vertical="bottom" textRotation="0" wrapText="true" indent="0" shrinkToFit="false"/>
      <protection locked="true" hidden="false"/>
    </xf>
    <xf numFmtId="165" fontId="0" fillId="7" borderId="1" xfId="0" applyFont="false" applyBorder="true" applyAlignment="true" applyProtection="false">
      <alignment horizontal="center" vertical="center" textRotation="0" wrapText="false" indent="0" shrinkToFit="false"/>
      <protection locked="true" hidden="false"/>
    </xf>
    <xf numFmtId="169" fontId="0" fillId="7" borderId="1" xfId="19" applyFont="true" applyBorder="true" applyAlignment="true" applyProtection="true">
      <alignment horizontal="center" vertical="center" textRotation="0" wrapText="false" indent="0" shrinkToFit="false"/>
      <protection locked="true" hidden="false"/>
    </xf>
    <xf numFmtId="171" fontId="0" fillId="7" borderId="1" xfId="0" applyFont="false" applyBorder="true" applyAlignment="true" applyProtection="false">
      <alignment horizontal="center" vertical="center" textRotation="0" wrapText="false" indent="0" shrinkToFit="false"/>
      <protection locked="true" hidden="false"/>
    </xf>
    <xf numFmtId="164" fontId="8" fillId="5" borderId="1" xfId="0" applyFont="true" applyBorder="true" applyAlignment="true" applyProtection="false">
      <alignment horizontal="center" vertical="bottom" textRotation="0" wrapText="true" indent="0" shrinkToFit="false"/>
      <protection locked="true" hidden="false"/>
    </xf>
    <xf numFmtId="164" fontId="8" fillId="5" borderId="1" xfId="0" applyFont="true" applyBorder="true" applyAlignment="true" applyProtection="false">
      <alignment horizontal="general" vertical="bottom" textRotation="0" wrapText="true" indent="0" shrinkToFit="false"/>
      <protection locked="true" hidden="false"/>
    </xf>
    <xf numFmtId="165" fontId="0" fillId="5" borderId="1" xfId="0" applyFont="false" applyBorder="true" applyAlignment="true" applyProtection="false">
      <alignment horizontal="center" vertical="center" textRotation="0" wrapText="false" indent="0" shrinkToFit="false"/>
      <protection locked="true" hidden="false"/>
    </xf>
    <xf numFmtId="171" fontId="0" fillId="5" borderId="1" xfId="0" applyFont="fals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D9D9D9"/>
          <bgColor rgb="FF000000"/>
        </patternFill>
      </fill>
    </dxf>
    <dxf>
      <fill>
        <patternFill patternType="solid">
          <fgColor rgb="FF000000"/>
          <bgColor rgb="FF000000"/>
        </patternFill>
      </fill>
    </dxf>
    <dxf>
      <fill>
        <patternFill patternType="solid">
          <bgColor rgb="FF000000"/>
        </patternFill>
      </fill>
    </dxf>
    <dxf>
      <fill>
        <patternFill patternType="solid">
          <fgColor rgb="FFF8CBAD"/>
          <bgColor rgb="FF000000"/>
        </patternFill>
      </fill>
    </dxf>
    <dxf>
      <fill>
        <patternFill patternType="solid">
          <fgColor rgb="FFFF0000"/>
          <bgColor rgb="FF000000"/>
        </patternFill>
      </fill>
    </dxf>
    <dxf>
      <fill>
        <patternFill patternType="solid">
          <fgColor rgb="FF0070C0"/>
          <bgColor rgb="FF000000"/>
        </patternFill>
      </fill>
    </dxf>
    <dxf>
      <fill>
        <patternFill patternType="solid">
          <fgColor rgb="FFFFD966"/>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4B183"/>
      <rgbColor rgb="FFCC99FF"/>
      <rgbColor rgb="FFF8CBAD"/>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Tema do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2D050"/>
    <pageSetUpPr fitToPage="false"/>
  </sheetPr>
  <dimension ref="A1:W2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I9" activeCellId="0" sqref="I9"/>
    </sheetView>
  </sheetViews>
  <sheetFormatPr defaultColWidth="8.6796875" defaultRowHeight="15" zeroHeight="false" outlineLevelRow="0" outlineLevelCol="0"/>
  <cols>
    <col collapsed="false" customWidth="true" hidden="false" outlineLevel="0" max="1" min="1" style="1" width="10.85"/>
    <col collapsed="false" customWidth="true" hidden="false" outlineLevel="0" max="2" min="2" style="2" width="28.42"/>
    <col collapsed="false" customWidth="true" hidden="false" outlineLevel="0" max="3" min="3" style="3" width="48.29"/>
    <col collapsed="false" customWidth="true" hidden="false" outlineLevel="0" max="4" min="4" style="2" width="7.42"/>
    <col collapsed="false" customWidth="true" hidden="false" outlineLevel="0" max="5" min="5" style="4" width="11.57"/>
    <col collapsed="false" customWidth="true" hidden="false" outlineLevel="0" max="7" min="6" style="4" width="13.86"/>
    <col collapsed="false" customWidth="true" hidden="true" outlineLevel="0" max="16" min="14" style="0" width="11.53"/>
    <col collapsed="false" customWidth="true" hidden="true" outlineLevel="0" max="17" min="17" style="5" width="12.57"/>
    <col collapsed="false" customWidth="true" hidden="true" outlineLevel="0" max="18" min="18" style="5" width="12.29"/>
    <col collapsed="false" customWidth="true" hidden="true" outlineLevel="0" max="19" min="19" style="0" width="11.53"/>
    <col collapsed="false" customWidth="true" hidden="true" outlineLevel="0" max="20" min="20" style="0" width="12"/>
    <col collapsed="false" customWidth="true" hidden="true" outlineLevel="0" max="21" min="21" style="0" width="23.57"/>
    <col collapsed="false" customWidth="true" hidden="true" outlineLevel="0" max="22" min="22" style="6" width="20"/>
    <col collapsed="false" customWidth="true" hidden="true" outlineLevel="0" max="23" min="23" style="0" width="23.57"/>
    <col collapsed="false" customWidth="true" hidden="true" outlineLevel="0" max="31" min="24" style="0" width="11.53"/>
    <col collapsed="false" customWidth="true" hidden="false" outlineLevel="0" max="242" min="242" style="0" width="9.57"/>
    <col collapsed="false" customWidth="true" hidden="false" outlineLevel="0" max="243" min="243" style="0" width="30"/>
    <col collapsed="false" customWidth="true" hidden="false" outlineLevel="0" max="244" min="244" style="0" width="48.29"/>
    <col collapsed="false" customWidth="true" hidden="false" outlineLevel="0" max="245" min="245" style="0" width="6.85"/>
    <col collapsed="false" customWidth="true" hidden="false" outlineLevel="0" max="246" min="246" style="0" width="11.57"/>
    <col collapsed="false" customWidth="true" hidden="false" outlineLevel="0" max="248" min="247" style="0" width="13.86"/>
    <col collapsed="false" customWidth="true" hidden="false" outlineLevel="0" max="249" min="249" style="0" width="12"/>
    <col collapsed="false" customWidth="true" hidden="false" outlineLevel="0" max="250" min="250" style="0" width="44.29"/>
    <col collapsed="false" customWidth="true" hidden="false" outlineLevel="0" max="251" min="251" style="0" width="26.57"/>
    <col collapsed="false" customWidth="true" hidden="false" outlineLevel="0" max="252" min="252" style="0" width="18"/>
    <col collapsed="false" customWidth="true" hidden="false" outlineLevel="0" max="254" min="254" style="0" width="10.57"/>
    <col collapsed="false" customWidth="true" hidden="false" outlineLevel="0" max="255" min="255" style="0" width="12.15"/>
    <col collapsed="false" customWidth="true" hidden="false" outlineLevel="0" max="257" min="257" style="0" width="11.14"/>
    <col collapsed="false" customWidth="true" hidden="false" outlineLevel="0" max="258" min="258" style="0" width="11.43"/>
    <col collapsed="false" customWidth="true" hidden="false" outlineLevel="0" max="259" min="259" style="0" width="13.71"/>
    <col collapsed="false" customWidth="true" hidden="false" outlineLevel="0" max="260" min="260" style="0" width="15.85"/>
    <col collapsed="false" customWidth="true" hidden="false" outlineLevel="0" max="498" min="498" style="0" width="9.57"/>
    <col collapsed="false" customWidth="true" hidden="false" outlineLevel="0" max="499" min="499" style="0" width="30"/>
    <col collapsed="false" customWidth="true" hidden="false" outlineLevel="0" max="500" min="500" style="0" width="48.29"/>
    <col collapsed="false" customWidth="true" hidden="false" outlineLevel="0" max="501" min="501" style="0" width="6.85"/>
    <col collapsed="false" customWidth="true" hidden="false" outlineLevel="0" max="502" min="502" style="0" width="11.57"/>
    <col collapsed="false" customWidth="true" hidden="false" outlineLevel="0" max="504" min="503" style="0" width="13.86"/>
    <col collapsed="false" customWidth="true" hidden="false" outlineLevel="0" max="505" min="505" style="0" width="12"/>
    <col collapsed="false" customWidth="true" hidden="false" outlineLevel="0" max="506" min="506" style="0" width="44.29"/>
    <col collapsed="false" customWidth="true" hidden="false" outlineLevel="0" max="507" min="507" style="0" width="26.57"/>
    <col collapsed="false" customWidth="true" hidden="false" outlineLevel="0" max="508" min="508" style="0" width="18"/>
    <col collapsed="false" customWidth="true" hidden="false" outlineLevel="0" max="510" min="510" style="0" width="10.57"/>
    <col collapsed="false" customWidth="true" hidden="false" outlineLevel="0" max="511" min="511" style="0" width="12.15"/>
    <col collapsed="false" customWidth="true" hidden="false" outlineLevel="0" max="513" min="513" style="0" width="11.14"/>
    <col collapsed="false" customWidth="true" hidden="false" outlineLevel="0" max="514" min="514" style="0" width="11.43"/>
    <col collapsed="false" customWidth="true" hidden="false" outlineLevel="0" max="515" min="515" style="0" width="13.71"/>
    <col collapsed="false" customWidth="true" hidden="false" outlineLevel="0" max="516" min="516" style="0" width="15.85"/>
    <col collapsed="false" customWidth="true" hidden="false" outlineLevel="0" max="754" min="754" style="0" width="9.57"/>
    <col collapsed="false" customWidth="true" hidden="false" outlineLevel="0" max="755" min="755" style="0" width="30"/>
    <col collapsed="false" customWidth="true" hidden="false" outlineLevel="0" max="756" min="756" style="0" width="48.29"/>
    <col collapsed="false" customWidth="true" hidden="false" outlineLevel="0" max="757" min="757" style="0" width="6.85"/>
    <col collapsed="false" customWidth="true" hidden="false" outlineLevel="0" max="758" min="758" style="0" width="11.57"/>
    <col collapsed="false" customWidth="true" hidden="false" outlineLevel="0" max="760" min="759" style="0" width="13.86"/>
    <col collapsed="false" customWidth="true" hidden="false" outlineLevel="0" max="761" min="761" style="0" width="12"/>
    <col collapsed="false" customWidth="true" hidden="false" outlineLevel="0" max="762" min="762" style="0" width="44.29"/>
    <col collapsed="false" customWidth="true" hidden="false" outlineLevel="0" max="763" min="763" style="0" width="26.57"/>
    <col collapsed="false" customWidth="true" hidden="false" outlineLevel="0" max="764" min="764" style="0" width="18"/>
    <col collapsed="false" customWidth="true" hidden="false" outlineLevel="0" max="766" min="766" style="0" width="10.57"/>
    <col collapsed="false" customWidth="true" hidden="false" outlineLevel="0" max="767" min="767" style="0" width="12.15"/>
    <col collapsed="false" customWidth="true" hidden="false" outlineLevel="0" max="769" min="769" style="0" width="11.14"/>
    <col collapsed="false" customWidth="true" hidden="false" outlineLevel="0" max="770" min="770" style="0" width="11.43"/>
    <col collapsed="false" customWidth="true" hidden="false" outlineLevel="0" max="771" min="771" style="0" width="13.71"/>
    <col collapsed="false" customWidth="true" hidden="false" outlineLevel="0" max="772" min="772" style="0" width="15.85"/>
    <col collapsed="false" customWidth="true" hidden="false" outlineLevel="0" max="1010" min="1010" style="0" width="9.57"/>
    <col collapsed="false" customWidth="true" hidden="false" outlineLevel="0" max="1011" min="1011" style="0" width="30"/>
    <col collapsed="false" customWidth="true" hidden="false" outlineLevel="0" max="1012" min="1012" style="0" width="48.29"/>
    <col collapsed="false" customWidth="true" hidden="false" outlineLevel="0" max="1013" min="1013" style="0" width="6.85"/>
    <col collapsed="false" customWidth="true" hidden="false" outlineLevel="0" max="1014" min="1014" style="0" width="11.57"/>
    <col collapsed="false" customWidth="true" hidden="false" outlineLevel="0" max="1016" min="1015" style="0" width="13.86"/>
    <col collapsed="false" customWidth="true" hidden="false" outlineLevel="0" max="1017" min="1017" style="0" width="12"/>
    <col collapsed="false" customWidth="true" hidden="false" outlineLevel="0" max="1018" min="1018" style="0" width="44.29"/>
    <col collapsed="false" customWidth="true" hidden="false" outlineLevel="0" max="1019" min="1019" style="0" width="26.57"/>
    <col collapsed="false" customWidth="true" hidden="false" outlineLevel="0" max="1020" min="1020" style="0" width="18"/>
    <col collapsed="false" customWidth="true" hidden="false" outlineLevel="0" max="1022" min="1022" style="0" width="10.57"/>
    <col collapsed="false" customWidth="true" hidden="false" outlineLevel="0" max="1023" min="1023" style="0" width="12.15"/>
    <col collapsed="false" customWidth="true" hidden="false" outlineLevel="0" max="1025" min="1025" style="0" width="11.14"/>
    <col collapsed="false" customWidth="true" hidden="false" outlineLevel="0" max="1026" min="1026" style="0" width="11.43"/>
    <col collapsed="false" customWidth="true" hidden="false" outlineLevel="0" max="1027" min="1027" style="0" width="13.71"/>
    <col collapsed="false" customWidth="true" hidden="false" outlineLevel="0" max="1028" min="1028" style="0" width="15.85"/>
    <col collapsed="false" customWidth="true" hidden="false" outlineLevel="0" max="1266" min="1266" style="0" width="9.57"/>
    <col collapsed="false" customWidth="true" hidden="false" outlineLevel="0" max="1267" min="1267" style="0" width="30"/>
    <col collapsed="false" customWidth="true" hidden="false" outlineLevel="0" max="1268" min="1268" style="0" width="48.29"/>
    <col collapsed="false" customWidth="true" hidden="false" outlineLevel="0" max="1269" min="1269" style="0" width="6.85"/>
    <col collapsed="false" customWidth="true" hidden="false" outlineLevel="0" max="1270" min="1270" style="0" width="11.57"/>
    <col collapsed="false" customWidth="true" hidden="false" outlineLevel="0" max="1272" min="1271" style="0" width="13.86"/>
    <col collapsed="false" customWidth="true" hidden="false" outlineLevel="0" max="1273" min="1273" style="0" width="12"/>
    <col collapsed="false" customWidth="true" hidden="false" outlineLevel="0" max="1274" min="1274" style="0" width="44.29"/>
    <col collapsed="false" customWidth="true" hidden="false" outlineLevel="0" max="1275" min="1275" style="0" width="26.57"/>
    <col collapsed="false" customWidth="true" hidden="false" outlineLevel="0" max="1276" min="1276" style="0" width="18"/>
    <col collapsed="false" customWidth="true" hidden="false" outlineLevel="0" max="1278" min="1278" style="0" width="10.57"/>
    <col collapsed="false" customWidth="true" hidden="false" outlineLevel="0" max="1279" min="1279" style="0" width="12.15"/>
    <col collapsed="false" customWidth="true" hidden="false" outlineLevel="0" max="1281" min="1281" style="0" width="11.14"/>
    <col collapsed="false" customWidth="true" hidden="false" outlineLevel="0" max="1282" min="1282" style="0" width="11.43"/>
    <col collapsed="false" customWidth="true" hidden="false" outlineLevel="0" max="1283" min="1283" style="0" width="13.71"/>
    <col collapsed="false" customWidth="true" hidden="false" outlineLevel="0" max="1284" min="1284" style="0" width="15.85"/>
    <col collapsed="false" customWidth="true" hidden="false" outlineLevel="0" max="1522" min="1522" style="0" width="9.57"/>
    <col collapsed="false" customWidth="true" hidden="false" outlineLevel="0" max="1523" min="1523" style="0" width="30"/>
    <col collapsed="false" customWidth="true" hidden="false" outlineLevel="0" max="1524" min="1524" style="0" width="48.29"/>
    <col collapsed="false" customWidth="true" hidden="false" outlineLevel="0" max="1525" min="1525" style="0" width="6.85"/>
    <col collapsed="false" customWidth="true" hidden="false" outlineLevel="0" max="1526" min="1526" style="0" width="11.57"/>
    <col collapsed="false" customWidth="true" hidden="false" outlineLevel="0" max="1528" min="1527" style="0" width="13.86"/>
    <col collapsed="false" customWidth="true" hidden="false" outlineLevel="0" max="1529" min="1529" style="0" width="12"/>
    <col collapsed="false" customWidth="true" hidden="false" outlineLevel="0" max="1530" min="1530" style="0" width="44.29"/>
    <col collapsed="false" customWidth="true" hidden="false" outlineLevel="0" max="1531" min="1531" style="0" width="26.57"/>
    <col collapsed="false" customWidth="true" hidden="false" outlineLevel="0" max="1532" min="1532" style="0" width="18"/>
    <col collapsed="false" customWidth="true" hidden="false" outlineLevel="0" max="1534" min="1534" style="0" width="10.57"/>
    <col collapsed="false" customWidth="true" hidden="false" outlineLevel="0" max="1535" min="1535" style="0" width="12.15"/>
    <col collapsed="false" customWidth="true" hidden="false" outlineLevel="0" max="1537" min="1537" style="0" width="11.14"/>
    <col collapsed="false" customWidth="true" hidden="false" outlineLevel="0" max="1538" min="1538" style="0" width="11.43"/>
    <col collapsed="false" customWidth="true" hidden="false" outlineLevel="0" max="1539" min="1539" style="0" width="13.71"/>
    <col collapsed="false" customWidth="true" hidden="false" outlineLevel="0" max="1540" min="1540" style="0" width="15.85"/>
    <col collapsed="false" customWidth="true" hidden="false" outlineLevel="0" max="1778" min="1778" style="0" width="9.57"/>
    <col collapsed="false" customWidth="true" hidden="false" outlineLevel="0" max="1779" min="1779" style="0" width="30"/>
    <col collapsed="false" customWidth="true" hidden="false" outlineLevel="0" max="1780" min="1780" style="0" width="48.29"/>
    <col collapsed="false" customWidth="true" hidden="false" outlineLevel="0" max="1781" min="1781" style="0" width="6.85"/>
    <col collapsed="false" customWidth="true" hidden="false" outlineLevel="0" max="1782" min="1782" style="0" width="11.57"/>
    <col collapsed="false" customWidth="true" hidden="false" outlineLevel="0" max="1784" min="1783" style="0" width="13.86"/>
    <col collapsed="false" customWidth="true" hidden="false" outlineLevel="0" max="1785" min="1785" style="0" width="12"/>
    <col collapsed="false" customWidth="true" hidden="false" outlineLevel="0" max="1786" min="1786" style="0" width="44.29"/>
    <col collapsed="false" customWidth="true" hidden="false" outlineLevel="0" max="1787" min="1787" style="0" width="26.57"/>
    <col collapsed="false" customWidth="true" hidden="false" outlineLevel="0" max="1788" min="1788" style="0" width="18"/>
    <col collapsed="false" customWidth="true" hidden="false" outlineLevel="0" max="1790" min="1790" style="0" width="10.57"/>
    <col collapsed="false" customWidth="true" hidden="false" outlineLevel="0" max="1791" min="1791" style="0" width="12.15"/>
    <col collapsed="false" customWidth="true" hidden="false" outlineLevel="0" max="1793" min="1793" style="0" width="11.14"/>
    <col collapsed="false" customWidth="true" hidden="false" outlineLevel="0" max="1794" min="1794" style="0" width="11.43"/>
    <col collapsed="false" customWidth="true" hidden="false" outlineLevel="0" max="1795" min="1795" style="0" width="13.71"/>
    <col collapsed="false" customWidth="true" hidden="false" outlineLevel="0" max="1796" min="1796" style="0" width="15.85"/>
    <col collapsed="false" customWidth="true" hidden="false" outlineLevel="0" max="2034" min="2034" style="0" width="9.57"/>
    <col collapsed="false" customWidth="true" hidden="false" outlineLevel="0" max="2035" min="2035" style="0" width="30"/>
    <col collapsed="false" customWidth="true" hidden="false" outlineLevel="0" max="2036" min="2036" style="0" width="48.29"/>
    <col collapsed="false" customWidth="true" hidden="false" outlineLevel="0" max="2037" min="2037" style="0" width="6.85"/>
    <col collapsed="false" customWidth="true" hidden="false" outlineLevel="0" max="2038" min="2038" style="0" width="11.57"/>
    <col collapsed="false" customWidth="true" hidden="false" outlineLevel="0" max="2040" min="2039" style="0" width="13.86"/>
    <col collapsed="false" customWidth="true" hidden="false" outlineLevel="0" max="2041" min="2041" style="0" width="12"/>
    <col collapsed="false" customWidth="true" hidden="false" outlineLevel="0" max="2042" min="2042" style="0" width="44.29"/>
    <col collapsed="false" customWidth="true" hidden="false" outlineLevel="0" max="2043" min="2043" style="0" width="26.57"/>
    <col collapsed="false" customWidth="true" hidden="false" outlineLevel="0" max="2044" min="2044" style="0" width="18"/>
    <col collapsed="false" customWidth="true" hidden="false" outlineLevel="0" max="2046" min="2046" style="0" width="10.57"/>
    <col collapsed="false" customWidth="true" hidden="false" outlineLevel="0" max="2047" min="2047" style="0" width="12.15"/>
    <col collapsed="false" customWidth="true" hidden="false" outlineLevel="0" max="2049" min="2049" style="0" width="11.14"/>
    <col collapsed="false" customWidth="true" hidden="false" outlineLevel="0" max="2050" min="2050" style="0" width="11.43"/>
    <col collapsed="false" customWidth="true" hidden="false" outlineLevel="0" max="2051" min="2051" style="0" width="13.71"/>
    <col collapsed="false" customWidth="true" hidden="false" outlineLevel="0" max="2052" min="2052" style="0" width="15.85"/>
    <col collapsed="false" customWidth="true" hidden="false" outlineLevel="0" max="2290" min="2290" style="0" width="9.57"/>
    <col collapsed="false" customWidth="true" hidden="false" outlineLevel="0" max="2291" min="2291" style="0" width="30"/>
    <col collapsed="false" customWidth="true" hidden="false" outlineLevel="0" max="2292" min="2292" style="0" width="48.29"/>
    <col collapsed="false" customWidth="true" hidden="false" outlineLevel="0" max="2293" min="2293" style="0" width="6.85"/>
    <col collapsed="false" customWidth="true" hidden="false" outlineLevel="0" max="2294" min="2294" style="0" width="11.57"/>
    <col collapsed="false" customWidth="true" hidden="false" outlineLevel="0" max="2296" min="2295" style="0" width="13.86"/>
    <col collapsed="false" customWidth="true" hidden="false" outlineLevel="0" max="2297" min="2297" style="0" width="12"/>
    <col collapsed="false" customWidth="true" hidden="false" outlineLevel="0" max="2298" min="2298" style="0" width="44.29"/>
    <col collapsed="false" customWidth="true" hidden="false" outlineLevel="0" max="2299" min="2299" style="0" width="26.57"/>
    <col collapsed="false" customWidth="true" hidden="false" outlineLevel="0" max="2300" min="2300" style="0" width="18"/>
    <col collapsed="false" customWidth="true" hidden="false" outlineLevel="0" max="2302" min="2302" style="0" width="10.57"/>
    <col collapsed="false" customWidth="true" hidden="false" outlineLevel="0" max="2303" min="2303" style="0" width="12.15"/>
    <col collapsed="false" customWidth="true" hidden="false" outlineLevel="0" max="2305" min="2305" style="0" width="11.14"/>
    <col collapsed="false" customWidth="true" hidden="false" outlineLevel="0" max="2306" min="2306" style="0" width="11.43"/>
    <col collapsed="false" customWidth="true" hidden="false" outlineLevel="0" max="2307" min="2307" style="0" width="13.71"/>
    <col collapsed="false" customWidth="true" hidden="false" outlineLevel="0" max="2308" min="2308" style="0" width="15.85"/>
    <col collapsed="false" customWidth="true" hidden="false" outlineLevel="0" max="2546" min="2546" style="0" width="9.57"/>
    <col collapsed="false" customWidth="true" hidden="false" outlineLevel="0" max="2547" min="2547" style="0" width="30"/>
    <col collapsed="false" customWidth="true" hidden="false" outlineLevel="0" max="2548" min="2548" style="0" width="48.29"/>
    <col collapsed="false" customWidth="true" hidden="false" outlineLevel="0" max="2549" min="2549" style="0" width="6.85"/>
    <col collapsed="false" customWidth="true" hidden="false" outlineLevel="0" max="2550" min="2550" style="0" width="11.57"/>
    <col collapsed="false" customWidth="true" hidden="false" outlineLevel="0" max="2552" min="2551" style="0" width="13.86"/>
    <col collapsed="false" customWidth="true" hidden="false" outlineLevel="0" max="2553" min="2553" style="0" width="12"/>
    <col collapsed="false" customWidth="true" hidden="false" outlineLevel="0" max="2554" min="2554" style="0" width="44.29"/>
    <col collapsed="false" customWidth="true" hidden="false" outlineLevel="0" max="2555" min="2555" style="0" width="26.57"/>
    <col collapsed="false" customWidth="true" hidden="false" outlineLevel="0" max="2556" min="2556" style="0" width="18"/>
    <col collapsed="false" customWidth="true" hidden="false" outlineLevel="0" max="2558" min="2558" style="0" width="10.57"/>
    <col collapsed="false" customWidth="true" hidden="false" outlineLevel="0" max="2559" min="2559" style="0" width="12.15"/>
    <col collapsed="false" customWidth="true" hidden="false" outlineLevel="0" max="2561" min="2561" style="0" width="11.14"/>
    <col collapsed="false" customWidth="true" hidden="false" outlineLevel="0" max="2562" min="2562" style="0" width="11.43"/>
    <col collapsed="false" customWidth="true" hidden="false" outlineLevel="0" max="2563" min="2563" style="0" width="13.71"/>
    <col collapsed="false" customWidth="true" hidden="false" outlineLevel="0" max="2564" min="2564" style="0" width="15.85"/>
    <col collapsed="false" customWidth="true" hidden="false" outlineLevel="0" max="2802" min="2802" style="0" width="9.57"/>
    <col collapsed="false" customWidth="true" hidden="false" outlineLevel="0" max="2803" min="2803" style="0" width="30"/>
    <col collapsed="false" customWidth="true" hidden="false" outlineLevel="0" max="2804" min="2804" style="0" width="48.29"/>
    <col collapsed="false" customWidth="true" hidden="false" outlineLevel="0" max="2805" min="2805" style="0" width="6.85"/>
    <col collapsed="false" customWidth="true" hidden="false" outlineLevel="0" max="2806" min="2806" style="0" width="11.57"/>
    <col collapsed="false" customWidth="true" hidden="false" outlineLevel="0" max="2808" min="2807" style="0" width="13.86"/>
    <col collapsed="false" customWidth="true" hidden="false" outlineLevel="0" max="2809" min="2809" style="0" width="12"/>
    <col collapsed="false" customWidth="true" hidden="false" outlineLevel="0" max="2810" min="2810" style="0" width="44.29"/>
    <col collapsed="false" customWidth="true" hidden="false" outlineLevel="0" max="2811" min="2811" style="0" width="26.57"/>
    <col collapsed="false" customWidth="true" hidden="false" outlineLevel="0" max="2812" min="2812" style="0" width="18"/>
    <col collapsed="false" customWidth="true" hidden="false" outlineLevel="0" max="2814" min="2814" style="0" width="10.57"/>
    <col collapsed="false" customWidth="true" hidden="false" outlineLevel="0" max="2815" min="2815" style="0" width="12.15"/>
    <col collapsed="false" customWidth="true" hidden="false" outlineLevel="0" max="2817" min="2817" style="0" width="11.14"/>
    <col collapsed="false" customWidth="true" hidden="false" outlineLevel="0" max="2818" min="2818" style="0" width="11.43"/>
    <col collapsed="false" customWidth="true" hidden="false" outlineLevel="0" max="2819" min="2819" style="0" width="13.71"/>
    <col collapsed="false" customWidth="true" hidden="false" outlineLevel="0" max="2820" min="2820" style="0" width="15.85"/>
    <col collapsed="false" customWidth="true" hidden="false" outlineLevel="0" max="3058" min="3058" style="0" width="9.57"/>
    <col collapsed="false" customWidth="true" hidden="false" outlineLevel="0" max="3059" min="3059" style="0" width="30"/>
    <col collapsed="false" customWidth="true" hidden="false" outlineLevel="0" max="3060" min="3060" style="0" width="48.29"/>
    <col collapsed="false" customWidth="true" hidden="false" outlineLevel="0" max="3061" min="3061" style="0" width="6.85"/>
    <col collapsed="false" customWidth="true" hidden="false" outlineLevel="0" max="3062" min="3062" style="0" width="11.57"/>
    <col collapsed="false" customWidth="true" hidden="false" outlineLevel="0" max="3064" min="3063" style="0" width="13.86"/>
    <col collapsed="false" customWidth="true" hidden="false" outlineLevel="0" max="3065" min="3065" style="0" width="12"/>
    <col collapsed="false" customWidth="true" hidden="false" outlineLevel="0" max="3066" min="3066" style="0" width="44.29"/>
    <col collapsed="false" customWidth="true" hidden="false" outlineLevel="0" max="3067" min="3067" style="0" width="26.57"/>
    <col collapsed="false" customWidth="true" hidden="false" outlineLevel="0" max="3068" min="3068" style="0" width="18"/>
    <col collapsed="false" customWidth="true" hidden="false" outlineLevel="0" max="3070" min="3070" style="0" width="10.57"/>
    <col collapsed="false" customWidth="true" hidden="false" outlineLevel="0" max="3071" min="3071" style="0" width="12.15"/>
    <col collapsed="false" customWidth="true" hidden="false" outlineLevel="0" max="3073" min="3073" style="0" width="11.14"/>
    <col collapsed="false" customWidth="true" hidden="false" outlineLevel="0" max="3074" min="3074" style="0" width="11.43"/>
    <col collapsed="false" customWidth="true" hidden="false" outlineLevel="0" max="3075" min="3075" style="0" width="13.71"/>
    <col collapsed="false" customWidth="true" hidden="false" outlineLevel="0" max="3076" min="3076" style="0" width="15.85"/>
    <col collapsed="false" customWidth="true" hidden="false" outlineLevel="0" max="3314" min="3314" style="0" width="9.57"/>
    <col collapsed="false" customWidth="true" hidden="false" outlineLevel="0" max="3315" min="3315" style="0" width="30"/>
    <col collapsed="false" customWidth="true" hidden="false" outlineLevel="0" max="3316" min="3316" style="0" width="48.29"/>
    <col collapsed="false" customWidth="true" hidden="false" outlineLevel="0" max="3317" min="3317" style="0" width="6.85"/>
    <col collapsed="false" customWidth="true" hidden="false" outlineLevel="0" max="3318" min="3318" style="0" width="11.57"/>
    <col collapsed="false" customWidth="true" hidden="false" outlineLevel="0" max="3320" min="3319" style="0" width="13.86"/>
    <col collapsed="false" customWidth="true" hidden="false" outlineLevel="0" max="3321" min="3321" style="0" width="12"/>
    <col collapsed="false" customWidth="true" hidden="false" outlineLevel="0" max="3322" min="3322" style="0" width="44.29"/>
    <col collapsed="false" customWidth="true" hidden="false" outlineLevel="0" max="3323" min="3323" style="0" width="26.57"/>
    <col collapsed="false" customWidth="true" hidden="false" outlineLevel="0" max="3324" min="3324" style="0" width="18"/>
    <col collapsed="false" customWidth="true" hidden="false" outlineLevel="0" max="3326" min="3326" style="0" width="10.57"/>
    <col collapsed="false" customWidth="true" hidden="false" outlineLevel="0" max="3327" min="3327" style="0" width="12.15"/>
    <col collapsed="false" customWidth="true" hidden="false" outlineLevel="0" max="3329" min="3329" style="0" width="11.14"/>
    <col collapsed="false" customWidth="true" hidden="false" outlineLevel="0" max="3330" min="3330" style="0" width="11.43"/>
    <col collapsed="false" customWidth="true" hidden="false" outlineLevel="0" max="3331" min="3331" style="0" width="13.71"/>
    <col collapsed="false" customWidth="true" hidden="false" outlineLevel="0" max="3332" min="3332" style="0" width="15.85"/>
    <col collapsed="false" customWidth="true" hidden="false" outlineLevel="0" max="3570" min="3570" style="0" width="9.57"/>
    <col collapsed="false" customWidth="true" hidden="false" outlineLevel="0" max="3571" min="3571" style="0" width="30"/>
    <col collapsed="false" customWidth="true" hidden="false" outlineLevel="0" max="3572" min="3572" style="0" width="48.29"/>
    <col collapsed="false" customWidth="true" hidden="false" outlineLevel="0" max="3573" min="3573" style="0" width="6.85"/>
    <col collapsed="false" customWidth="true" hidden="false" outlineLevel="0" max="3574" min="3574" style="0" width="11.57"/>
    <col collapsed="false" customWidth="true" hidden="false" outlineLevel="0" max="3576" min="3575" style="0" width="13.86"/>
    <col collapsed="false" customWidth="true" hidden="false" outlineLevel="0" max="3577" min="3577" style="0" width="12"/>
    <col collapsed="false" customWidth="true" hidden="false" outlineLevel="0" max="3578" min="3578" style="0" width="44.29"/>
    <col collapsed="false" customWidth="true" hidden="false" outlineLevel="0" max="3579" min="3579" style="0" width="26.57"/>
    <col collapsed="false" customWidth="true" hidden="false" outlineLevel="0" max="3580" min="3580" style="0" width="18"/>
    <col collapsed="false" customWidth="true" hidden="false" outlineLevel="0" max="3582" min="3582" style="0" width="10.57"/>
    <col collapsed="false" customWidth="true" hidden="false" outlineLevel="0" max="3583" min="3583" style="0" width="12.15"/>
    <col collapsed="false" customWidth="true" hidden="false" outlineLevel="0" max="3585" min="3585" style="0" width="11.14"/>
    <col collapsed="false" customWidth="true" hidden="false" outlineLevel="0" max="3586" min="3586" style="0" width="11.43"/>
    <col collapsed="false" customWidth="true" hidden="false" outlineLevel="0" max="3587" min="3587" style="0" width="13.71"/>
    <col collapsed="false" customWidth="true" hidden="false" outlineLevel="0" max="3588" min="3588" style="0" width="15.85"/>
    <col collapsed="false" customWidth="true" hidden="false" outlineLevel="0" max="3826" min="3826" style="0" width="9.57"/>
    <col collapsed="false" customWidth="true" hidden="false" outlineLevel="0" max="3827" min="3827" style="0" width="30"/>
    <col collapsed="false" customWidth="true" hidden="false" outlineLevel="0" max="3828" min="3828" style="0" width="48.29"/>
    <col collapsed="false" customWidth="true" hidden="false" outlineLevel="0" max="3829" min="3829" style="0" width="6.85"/>
    <col collapsed="false" customWidth="true" hidden="false" outlineLevel="0" max="3830" min="3830" style="0" width="11.57"/>
    <col collapsed="false" customWidth="true" hidden="false" outlineLevel="0" max="3832" min="3831" style="0" width="13.86"/>
    <col collapsed="false" customWidth="true" hidden="false" outlineLevel="0" max="3833" min="3833" style="0" width="12"/>
    <col collapsed="false" customWidth="true" hidden="false" outlineLevel="0" max="3834" min="3834" style="0" width="44.29"/>
    <col collapsed="false" customWidth="true" hidden="false" outlineLevel="0" max="3835" min="3835" style="0" width="26.57"/>
    <col collapsed="false" customWidth="true" hidden="false" outlineLevel="0" max="3836" min="3836" style="0" width="18"/>
    <col collapsed="false" customWidth="true" hidden="false" outlineLevel="0" max="3838" min="3838" style="0" width="10.57"/>
    <col collapsed="false" customWidth="true" hidden="false" outlineLevel="0" max="3839" min="3839" style="0" width="12.15"/>
    <col collapsed="false" customWidth="true" hidden="false" outlineLevel="0" max="3841" min="3841" style="0" width="11.14"/>
    <col collapsed="false" customWidth="true" hidden="false" outlineLevel="0" max="3842" min="3842" style="0" width="11.43"/>
    <col collapsed="false" customWidth="true" hidden="false" outlineLevel="0" max="3843" min="3843" style="0" width="13.71"/>
    <col collapsed="false" customWidth="true" hidden="false" outlineLevel="0" max="3844" min="3844" style="0" width="15.85"/>
    <col collapsed="false" customWidth="true" hidden="false" outlineLevel="0" max="4082" min="4082" style="0" width="9.57"/>
    <col collapsed="false" customWidth="true" hidden="false" outlineLevel="0" max="4083" min="4083" style="0" width="30"/>
    <col collapsed="false" customWidth="true" hidden="false" outlineLevel="0" max="4084" min="4084" style="0" width="48.29"/>
    <col collapsed="false" customWidth="true" hidden="false" outlineLevel="0" max="4085" min="4085" style="0" width="6.85"/>
    <col collapsed="false" customWidth="true" hidden="false" outlineLevel="0" max="4086" min="4086" style="0" width="11.57"/>
    <col collapsed="false" customWidth="true" hidden="false" outlineLevel="0" max="4088" min="4087" style="0" width="13.86"/>
    <col collapsed="false" customWidth="true" hidden="false" outlineLevel="0" max="4089" min="4089" style="0" width="12"/>
    <col collapsed="false" customWidth="true" hidden="false" outlineLevel="0" max="4090" min="4090" style="0" width="44.29"/>
    <col collapsed="false" customWidth="true" hidden="false" outlineLevel="0" max="4091" min="4091" style="0" width="26.57"/>
    <col collapsed="false" customWidth="true" hidden="false" outlineLevel="0" max="4092" min="4092" style="0" width="18"/>
    <col collapsed="false" customWidth="true" hidden="false" outlineLevel="0" max="4094" min="4094" style="0" width="10.57"/>
    <col collapsed="false" customWidth="true" hidden="false" outlineLevel="0" max="4095" min="4095" style="0" width="12.15"/>
    <col collapsed="false" customWidth="true" hidden="false" outlineLevel="0" max="4097" min="4097" style="0" width="11.14"/>
    <col collapsed="false" customWidth="true" hidden="false" outlineLevel="0" max="4098" min="4098" style="0" width="11.43"/>
    <col collapsed="false" customWidth="true" hidden="false" outlineLevel="0" max="4099" min="4099" style="0" width="13.71"/>
    <col collapsed="false" customWidth="true" hidden="false" outlineLevel="0" max="4100" min="4100" style="0" width="15.85"/>
    <col collapsed="false" customWidth="true" hidden="false" outlineLevel="0" max="4338" min="4338" style="0" width="9.57"/>
    <col collapsed="false" customWidth="true" hidden="false" outlineLevel="0" max="4339" min="4339" style="0" width="30"/>
    <col collapsed="false" customWidth="true" hidden="false" outlineLevel="0" max="4340" min="4340" style="0" width="48.29"/>
    <col collapsed="false" customWidth="true" hidden="false" outlineLevel="0" max="4341" min="4341" style="0" width="6.85"/>
    <col collapsed="false" customWidth="true" hidden="false" outlineLevel="0" max="4342" min="4342" style="0" width="11.57"/>
    <col collapsed="false" customWidth="true" hidden="false" outlineLevel="0" max="4344" min="4343" style="0" width="13.86"/>
    <col collapsed="false" customWidth="true" hidden="false" outlineLevel="0" max="4345" min="4345" style="0" width="12"/>
    <col collapsed="false" customWidth="true" hidden="false" outlineLevel="0" max="4346" min="4346" style="0" width="44.29"/>
    <col collapsed="false" customWidth="true" hidden="false" outlineLevel="0" max="4347" min="4347" style="0" width="26.57"/>
    <col collapsed="false" customWidth="true" hidden="false" outlineLevel="0" max="4348" min="4348" style="0" width="18"/>
    <col collapsed="false" customWidth="true" hidden="false" outlineLevel="0" max="4350" min="4350" style="0" width="10.57"/>
    <col collapsed="false" customWidth="true" hidden="false" outlineLevel="0" max="4351" min="4351" style="0" width="12.15"/>
    <col collapsed="false" customWidth="true" hidden="false" outlineLevel="0" max="4353" min="4353" style="0" width="11.14"/>
    <col collapsed="false" customWidth="true" hidden="false" outlineLevel="0" max="4354" min="4354" style="0" width="11.43"/>
    <col collapsed="false" customWidth="true" hidden="false" outlineLevel="0" max="4355" min="4355" style="0" width="13.71"/>
    <col collapsed="false" customWidth="true" hidden="false" outlineLevel="0" max="4356" min="4356" style="0" width="15.85"/>
    <col collapsed="false" customWidth="true" hidden="false" outlineLevel="0" max="4594" min="4594" style="0" width="9.57"/>
    <col collapsed="false" customWidth="true" hidden="false" outlineLevel="0" max="4595" min="4595" style="0" width="30"/>
    <col collapsed="false" customWidth="true" hidden="false" outlineLevel="0" max="4596" min="4596" style="0" width="48.29"/>
    <col collapsed="false" customWidth="true" hidden="false" outlineLevel="0" max="4597" min="4597" style="0" width="6.85"/>
    <col collapsed="false" customWidth="true" hidden="false" outlineLevel="0" max="4598" min="4598" style="0" width="11.57"/>
    <col collapsed="false" customWidth="true" hidden="false" outlineLevel="0" max="4600" min="4599" style="0" width="13.86"/>
    <col collapsed="false" customWidth="true" hidden="false" outlineLevel="0" max="4601" min="4601" style="0" width="12"/>
    <col collapsed="false" customWidth="true" hidden="false" outlineLevel="0" max="4602" min="4602" style="0" width="44.29"/>
    <col collapsed="false" customWidth="true" hidden="false" outlineLevel="0" max="4603" min="4603" style="0" width="26.57"/>
    <col collapsed="false" customWidth="true" hidden="false" outlineLevel="0" max="4604" min="4604" style="0" width="18"/>
    <col collapsed="false" customWidth="true" hidden="false" outlineLevel="0" max="4606" min="4606" style="0" width="10.57"/>
    <col collapsed="false" customWidth="true" hidden="false" outlineLevel="0" max="4607" min="4607" style="0" width="12.15"/>
    <col collapsed="false" customWidth="true" hidden="false" outlineLevel="0" max="4609" min="4609" style="0" width="11.14"/>
    <col collapsed="false" customWidth="true" hidden="false" outlineLevel="0" max="4610" min="4610" style="0" width="11.43"/>
    <col collapsed="false" customWidth="true" hidden="false" outlineLevel="0" max="4611" min="4611" style="0" width="13.71"/>
    <col collapsed="false" customWidth="true" hidden="false" outlineLevel="0" max="4612" min="4612" style="0" width="15.85"/>
    <col collapsed="false" customWidth="true" hidden="false" outlineLevel="0" max="4850" min="4850" style="0" width="9.57"/>
    <col collapsed="false" customWidth="true" hidden="false" outlineLevel="0" max="4851" min="4851" style="0" width="30"/>
    <col collapsed="false" customWidth="true" hidden="false" outlineLevel="0" max="4852" min="4852" style="0" width="48.29"/>
    <col collapsed="false" customWidth="true" hidden="false" outlineLevel="0" max="4853" min="4853" style="0" width="6.85"/>
    <col collapsed="false" customWidth="true" hidden="false" outlineLevel="0" max="4854" min="4854" style="0" width="11.57"/>
    <col collapsed="false" customWidth="true" hidden="false" outlineLevel="0" max="4856" min="4855" style="0" width="13.86"/>
    <col collapsed="false" customWidth="true" hidden="false" outlineLevel="0" max="4857" min="4857" style="0" width="12"/>
    <col collapsed="false" customWidth="true" hidden="false" outlineLevel="0" max="4858" min="4858" style="0" width="44.29"/>
    <col collapsed="false" customWidth="true" hidden="false" outlineLevel="0" max="4859" min="4859" style="0" width="26.57"/>
    <col collapsed="false" customWidth="true" hidden="false" outlineLevel="0" max="4860" min="4860" style="0" width="18"/>
    <col collapsed="false" customWidth="true" hidden="false" outlineLevel="0" max="4862" min="4862" style="0" width="10.57"/>
    <col collapsed="false" customWidth="true" hidden="false" outlineLevel="0" max="4863" min="4863" style="0" width="12.15"/>
    <col collapsed="false" customWidth="true" hidden="false" outlineLevel="0" max="4865" min="4865" style="0" width="11.14"/>
    <col collapsed="false" customWidth="true" hidden="false" outlineLevel="0" max="4866" min="4866" style="0" width="11.43"/>
    <col collapsed="false" customWidth="true" hidden="false" outlineLevel="0" max="4867" min="4867" style="0" width="13.71"/>
    <col collapsed="false" customWidth="true" hidden="false" outlineLevel="0" max="4868" min="4868" style="0" width="15.85"/>
    <col collapsed="false" customWidth="true" hidden="false" outlineLevel="0" max="5106" min="5106" style="0" width="9.57"/>
    <col collapsed="false" customWidth="true" hidden="false" outlineLevel="0" max="5107" min="5107" style="0" width="30"/>
    <col collapsed="false" customWidth="true" hidden="false" outlineLevel="0" max="5108" min="5108" style="0" width="48.29"/>
    <col collapsed="false" customWidth="true" hidden="false" outlineLevel="0" max="5109" min="5109" style="0" width="6.85"/>
    <col collapsed="false" customWidth="true" hidden="false" outlineLevel="0" max="5110" min="5110" style="0" width="11.57"/>
    <col collapsed="false" customWidth="true" hidden="false" outlineLevel="0" max="5112" min="5111" style="0" width="13.86"/>
    <col collapsed="false" customWidth="true" hidden="false" outlineLevel="0" max="5113" min="5113" style="0" width="12"/>
    <col collapsed="false" customWidth="true" hidden="false" outlineLevel="0" max="5114" min="5114" style="0" width="44.29"/>
    <col collapsed="false" customWidth="true" hidden="false" outlineLevel="0" max="5115" min="5115" style="0" width="26.57"/>
    <col collapsed="false" customWidth="true" hidden="false" outlineLevel="0" max="5116" min="5116" style="0" width="18"/>
    <col collapsed="false" customWidth="true" hidden="false" outlineLevel="0" max="5118" min="5118" style="0" width="10.57"/>
    <col collapsed="false" customWidth="true" hidden="false" outlineLevel="0" max="5119" min="5119" style="0" width="12.15"/>
    <col collapsed="false" customWidth="true" hidden="false" outlineLevel="0" max="5121" min="5121" style="0" width="11.14"/>
    <col collapsed="false" customWidth="true" hidden="false" outlineLevel="0" max="5122" min="5122" style="0" width="11.43"/>
    <col collapsed="false" customWidth="true" hidden="false" outlineLevel="0" max="5123" min="5123" style="0" width="13.71"/>
    <col collapsed="false" customWidth="true" hidden="false" outlineLevel="0" max="5124" min="5124" style="0" width="15.85"/>
    <col collapsed="false" customWidth="true" hidden="false" outlineLevel="0" max="5362" min="5362" style="0" width="9.57"/>
    <col collapsed="false" customWidth="true" hidden="false" outlineLevel="0" max="5363" min="5363" style="0" width="30"/>
    <col collapsed="false" customWidth="true" hidden="false" outlineLevel="0" max="5364" min="5364" style="0" width="48.29"/>
    <col collapsed="false" customWidth="true" hidden="false" outlineLevel="0" max="5365" min="5365" style="0" width="6.85"/>
    <col collapsed="false" customWidth="true" hidden="false" outlineLevel="0" max="5366" min="5366" style="0" width="11.57"/>
    <col collapsed="false" customWidth="true" hidden="false" outlineLevel="0" max="5368" min="5367" style="0" width="13.86"/>
    <col collapsed="false" customWidth="true" hidden="false" outlineLevel="0" max="5369" min="5369" style="0" width="12"/>
    <col collapsed="false" customWidth="true" hidden="false" outlineLevel="0" max="5370" min="5370" style="0" width="44.29"/>
    <col collapsed="false" customWidth="true" hidden="false" outlineLevel="0" max="5371" min="5371" style="0" width="26.57"/>
    <col collapsed="false" customWidth="true" hidden="false" outlineLevel="0" max="5372" min="5372" style="0" width="18"/>
    <col collapsed="false" customWidth="true" hidden="false" outlineLevel="0" max="5374" min="5374" style="0" width="10.57"/>
    <col collapsed="false" customWidth="true" hidden="false" outlineLevel="0" max="5375" min="5375" style="0" width="12.15"/>
    <col collapsed="false" customWidth="true" hidden="false" outlineLevel="0" max="5377" min="5377" style="0" width="11.14"/>
    <col collapsed="false" customWidth="true" hidden="false" outlineLevel="0" max="5378" min="5378" style="0" width="11.43"/>
    <col collapsed="false" customWidth="true" hidden="false" outlineLevel="0" max="5379" min="5379" style="0" width="13.71"/>
    <col collapsed="false" customWidth="true" hidden="false" outlineLevel="0" max="5380" min="5380" style="0" width="15.85"/>
    <col collapsed="false" customWidth="true" hidden="false" outlineLevel="0" max="5618" min="5618" style="0" width="9.57"/>
    <col collapsed="false" customWidth="true" hidden="false" outlineLevel="0" max="5619" min="5619" style="0" width="30"/>
    <col collapsed="false" customWidth="true" hidden="false" outlineLevel="0" max="5620" min="5620" style="0" width="48.29"/>
    <col collapsed="false" customWidth="true" hidden="false" outlineLevel="0" max="5621" min="5621" style="0" width="6.85"/>
    <col collapsed="false" customWidth="true" hidden="false" outlineLevel="0" max="5622" min="5622" style="0" width="11.57"/>
    <col collapsed="false" customWidth="true" hidden="false" outlineLevel="0" max="5624" min="5623" style="0" width="13.86"/>
    <col collapsed="false" customWidth="true" hidden="false" outlineLevel="0" max="5625" min="5625" style="0" width="12"/>
    <col collapsed="false" customWidth="true" hidden="false" outlineLevel="0" max="5626" min="5626" style="0" width="44.29"/>
    <col collapsed="false" customWidth="true" hidden="false" outlineLevel="0" max="5627" min="5627" style="0" width="26.57"/>
    <col collapsed="false" customWidth="true" hidden="false" outlineLevel="0" max="5628" min="5628" style="0" width="18"/>
    <col collapsed="false" customWidth="true" hidden="false" outlineLevel="0" max="5630" min="5630" style="0" width="10.57"/>
    <col collapsed="false" customWidth="true" hidden="false" outlineLevel="0" max="5631" min="5631" style="0" width="12.15"/>
    <col collapsed="false" customWidth="true" hidden="false" outlineLevel="0" max="5633" min="5633" style="0" width="11.14"/>
    <col collapsed="false" customWidth="true" hidden="false" outlineLevel="0" max="5634" min="5634" style="0" width="11.43"/>
    <col collapsed="false" customWidth="true" hidden="false" outlineLevel="0" max="5635" min="5635" style="0" width="13.71"/>
    <col collapsed="false" customWidth="true" hidden="false" outlineLevel="0" max="5636" min="5636" style="0" width="15.85"/>
    <col collapsed="false" customWidth="true" hidden="false" outlineLevel="0" max="5874" min="5874" style="0" width="9.57"/>
    <col collapsed="false" customWidth="true" hidden="false" outlineLevel="0" max="5875" min="5875" style="0" width="30"/>
    <col collapsed="false" customWidth="true" hidden="false" outlineLevel="0" max="5876" min="5876" style="0" width="48.29"/>
    <col collapsed="false" customWidth="true" hidden="false" outlineLevel="0" max="5877" min="5877" style="0" width="6.85"/>
    <col collapsed="false" customWidth="true" hidden="false" outlineLevel="0" max="5878" min="5878" style="0" width="11.57"/>
    <col collapsed="false" customWidth="true" hidden="false" outlineLevel="0" max="5880" min="5879" style="0" width="13.86"/>
    <col collapsed="false" customWidth="true" hidden="false" outlineLevel="0" max="5881" min="5881" style="0" width="12"/>
    <col collapsed="false" customWidth="true" hidden="false" outlineLevel="0" max="5882" min="5882" style="0" width="44.29"/>
    <col collapsed="false" customWidth="true" hidden="false" outlineLevel="0" max="5883" min="5883" style="0" width="26.57"/>
    <col collapsed="false" customWidth="true" hidden="false" outlineLevel="0" max="5884" min="5884" style="0" width="18"/>
    <col collapsed="false" customWidth="true" hidden="false" outlineLevel="0" max="5886" min="5886" style="0" width="10.57"/>
    <col collapsed="false" customWidth="true" hidden="false" outlineLevel="0" max="5887" min="5887" style="0" width="12.15"/>
    <col collapsed="false" customWidth="true" hidden="false" outlineLevel="0" max="5889" min="5889" style="0" width="11.14"/>
    <col collapsed="false" customWidth="true" hidden="false" outlineLevel="0" max="5890" min="5890" style="0" width="11.43"/>
    <col collapsed="false" customWidth="true" hidden="false" outlineLevel="0" max="5891" min="5891" style="0" width="13.71"/>
    <col collapsed="false" customWidth="true" hidden="false" outlineLevel="0" max="5892" min="5892" style="0" width="15.85"/>
    <col collapsed="false" customWidth="true" hidden="false" outlineLevel="0" max="6130" min="6130" style="0" width="9.57"/>
    <col collapsed="false" customWidth="true" hidden="false" outlineLevel="0" max="6131" min="6131" style="0" width="30"/>
    <col collapsed="false" customWidth="true" hidden="false" outlineLevel="0" max="6132" min="6132" style="0" width="48.29"/>
    <col collapsed="false" customWidth="true" hidden="false" outlineLevel="0" max="6133" min="6133" style="0" width="6.85"/>
    <col collapsed="false" customWidth="true" hidden="false" outlineLevel="0" max="6134" min="6134" style="0" width="11.57"/>
    <col collapsed="false" customWidth="true" hidden="false" outlineLevel="0" max="6136" min="6135" style="0" width="13.86"/>
    <col collapsed="false" customWidth="true" hidden="false" outlineLevel="0" max="6137" min="6137" style="0" width="12"/>
    <col collapsed="false" customWidth="true" hidden="false" outlineLevel="0" max="6138" min="6138" style="0" width="44.29"/>
    <col collapsed="false" customWidth="true" hidden="false" outlineLevel="0" max="6139" min="6139" style="0" width="26.57"/>
    <col collapsed="false" customWidth="true" hidden="false" outlineLevel="0" max="6140" min="6140" style="0" width="18"/>
    <col collapsed="false" customWidth="true" hidden="false" outlineLevel="0" max="6142" min="6142" style="0" width="10.57"/>
    <col collapsed="false" customWidth="true" hidden="false" outlineLevel="0" max="6143" min="6143" style="0" width="12.15"/>
    <col collapsed="false" customWidth="true" hidden="false" outlineLevel="0" max="6145" min="6145" style="0" width="11.14"/>
    <col collapsed="false" customWidth="true" hidden="false" outlineLevel="0" max="6146" min="6146" style="0" width="11.43"/>
    <col collapsed="false" customWidth="true" hidden="false" outlineLevel="0" max="6147" min="6147" style="0" width="13.71"/>
    <col collapsed="false" customWidth="true" hidden="false" outlineLevel="0" max="6148" min="6148" style="0" width="15.85"/>
    <col collapsed="false" customWidth="true" hidden="false" outlineLevel="0" max="6386" min="6386" style="0" width="9.57"/>
    <col collapsed="false" customWidth="true" hidden="false" outlineLevel="0" max="6387" min="6387" style="0" width="30"/>
    <col collapsed="false" customWidth="true" hidden="false" outlineLevel="0" max="6388" min="6388" style="0" width="48.29"/>
    <col collapsed="false" customWidth="true" hidden="false" outlineLevel="0" max="6389" min="6389" style="0" width="6.85"/>
    <col collapsed="false" customWidth="true" hidden="false" outlineLevel="0" max="6390" min="6390" style="0" width="11.57"/>
    <col collapsed="false" customWidth="true" hidden="false" outlineLevel="0" max="6392" min="6391" style="0" width="13.86"/>
    <col collapsed="false" customWidth="true" hidden="false" outlineLevel="0" max="6393" min="6393" style="0" width="12"/>
    <col collapsed="false" customWidth="true" hidden="false" outlineLevel="0" max="6394" min="6394" style="0" width="44.29"/>
    <col collapsed="false" customWidth="true" hidden="false" outlineLevel="0" max="6395" min="6395" style="0" width="26.57"/>
    <col collapsed="false" customWidth="true" hidden="false" outlineLevel="0" max="6396" min="6396" style="0" width="18"/>
    <col collapsed="false" customWidth="true" hidden="false" outlineLevel="0" max="6398" min="6398" style="0" width="10.57"/>
    <col collapsed="false" customWidth="true" hidden="false" outlineLevel="0" max="6399" min="6399" style="0" width="12.15"/>
    <col collapsed="false" customWidth="true" hidden="false" outlineLevel="0" max="6401" min="6401" style="0" width="11.14"/>
    <col collapsed="false" customWidth="true" hidden="false" outlineLevel="0" max="6402" min="6402" style="0" width="11.43"/>
    <col collapsed="false" customWidth="true" hidden="false" outlineLevel="0" max="6403" min="6403" style="0" width="13.71"/>
    <col collapsed="false" customWidth="true" hidden="false" outlineLevel="0" max="6404" min="6404" style="0" width="15.85"/>
    <col collapsed="false" customWidth="true" hidden="false" outlineLevel="0" max="6642" min="6642" style="0" width="9.57"/>
    <col collapsed="false" customWidth="true" hidden="false" outlineLevel="0" max="6643" min="6643" style="0" width="30"/>
    <col collapsed="false" customWidth="true" hidden="false" outlineLevel="0" max="6644" min="6644" style="0" width="48.29"/>
    <col collapsed="false" customWidth="true" hidden="false" outlineLevel="0" max="6645" min="6645" style="0" width="6.85"/>
    <col collapsed="false" customWidth="true" hidden="false" outlineLevel="0" max="6646" min="6646" style="0" width="11.57"/>
    <col collapsed="false" customWidth="true" hidden="false" outlineLevel="0" max="6648" min="6647" style="0" width="13.86"/>
    <col collapsed="false" customWidth="true" hidden="false" outlineLevel="0" max="6649" min="6649" style="0" width="12"/>
    <col collapsed="false" customWidth="true" hidden="false" outlineLevel="0" max="6650" min="6650" style="0" width="44.29"/>
    <col collapsed="false" customWidth="true" hidden="false" outlineLevel="0" max="6651" min="6651" style="0" width="26.57"/>
    <col collapsed="false" customWidth="true" hidden="false" outlineLevel="0" max="6652" min="6652" style="0" width="18"/>
    <col collapsed="false" customWidth="true" hidden="false" outlineLevel="0" max="6654" min="6654" style="0" width="10.57"/>
    <col collapsed="false" customWidth="true" hidden="false" outlineLevel="0" max="6655" min="6655" style="0" width="12.15"/>
    <col collapsed="false" customWidth="true" hidden="false" outlineLevel="0" max="6657" min="6657" style="0" width="11.14"/>
    <col collapsed="false" customWidth="true" hidden="false" outlineLevel="0" max="6658" min="6658" style="0" width="11.43"/>
    <col collapsed="false" customWidth="true" hidden="false" outlineLevel="0" max="6659" min="6659" style="0" width="13.71"/>
    <col collapsed="false" customWidth="true" hidden="false" outlineLevel="0" max="6660" min="6660" style="0" width="15.85"/>
    <col collapsed="false" customWidth="true" hidden="false" outlineLevel="0" max="6898" min="6898" style="0" width="9.57"/>
    <col collapsed="false" customWidth="true" hidden="false" outlineLevel="0" max="6899" min="6899" style="0" width="30"/>
    <col collapsed="false" customWidth="true" hidden="false" outlineLevel="0" max="6900" min="6900" style="0" width="48.29"/>
    <col collapsed="false" customWidth="true" hidden="false" outlineLevel="0" max="6901" min="6901" style="0" width="6.85"/>
    <col collapsed="false" customWidth="true" hidden="false" outlineLevel="0" max="6902" min="6902" style="0" width="11.57"/>
    <col collapsed="false" customWidth="true" hidden="false" outlineLevel="0" max="6904" min="6903" style="0" width="13.86"/>
    <col collapsed="false" customWidth="true" hidden="false" outlineLevel="0" max="6905" min="6905" style="0" width="12"/>
    <col collapsed="false" customWidth="true" hidden="false" outlineLevel="0" max="6906" min="6906" style="0" width="44.29"/>
    <col collapsed="false" customWidth="true" hidden="false" outlineLevel="0" max="6907" min="6907" style="0" width="26.57"/>
    <col collapsed="false" customWidth="true" hidden="false" outlineLevel="0" max="6908" min="6908" style="0" width="18"/>
    <col collapsed="false" customWidth="true" hidden="false" outlineLevel="0" max="6910" min="6910" style="0" width="10.57"/>
    <col collapsed="false" customWidth="true" hidden="false" outlineLevel="0" max="6911" min="6911" style="0" width="12.15"/>
    <col collapsed="false" customWidth="true" hidden="false" outlineLevel="0" max="6913" min="6913" style="0" width="11.14"/>
    <col collapsed="false" customWidth="true" hidden="false" outlineLevel="0" max="6914" min="6914" style="0" width="11.43"/>
    <col collapsed="false" customWidth="true" hidden="false" outlineLevel="0" max="6915" min="6915" style="0" width="13.71"/>
    <col collapsed="false" customWidth="true" hidden="false" outlineLevel="0" max="6916" min="6916" style="0" width="15.85"/>
    <col collapsed="false" customWidth="true" hidden="false" outlineLevel="0" max="7154" min="7154" style="0" width="9.57"/>
    <col collapsed="false" customWidth="true" hidden="false" outlineLevel="0" max="7155" min="7155" style="0" width="30"/>
    <col collapsed="false" customWidth="true" hidden="false" outlineLevel="0" max="7156" min="7156" style="0" width="48.29"/>
    <col collapsed="false" customWidth="true" hidden="false" outlineLevel="0" max="7157" min="7157" style="0" width="6.85"/>
    <col collapsed="false" customWidth="true" hidden="false" outlineLevel="0" max="7158" min="7158" style="0" width="11.57"/>
    <col collapsed="false" customWidth="true" hidden="false" outlineLevel="0" max="7160" min="7159" style="0" width="13.86"/>
    <col collapsed="false" customWidth="true" hidden="false" outlineLevel="0" max="7161" min="7161" style="0" width="12"/>
    <col collapsed="false" customWidth="true" hidden="false" outlineLevel="0" max="7162" min="7162" style="0" width="44.29"/>
    <col collapsed="false" customWidth="true" hidden="false" outlineLevel="0" max="7163" min="7163" style="0" width="26.57"/>
    <col collapsed="false" customWidth="true" hidden="false" outlineLevel="0" max="7164" min="7164" style="0" width="18"/>
    <col collapsed="false" customWidth="true" hidden="false" outlineLevel="0" max="7166" min="7166" style="0" width="10.57"/>
    <col collapsed="false" customWidth="true" hidden="false" outlineLevel="0" max="7167" min="7167" style="0" width="12.15"/>
    <col collapsed="false" customWidth="true" hidden="false" outlineLevel="0" max="7169" min="7169" style="0" width="11.14"/>
    <col collapsed="false" customWidth="true" hidden="false" outlineLevel="0" max="7170" min="7170" style="0" width="11.43"/>
    <col collapsed="false" customWidth="true" hidden="false" outlineLevel="0" max="7171" min="7171" style="0" width="13.71"/>
    <col collapsed="false" customWidth="true" hidden="false" outlineLevel="0" max="7172" min="7172" style="0" width="15.85"/>
    <col collapsed="false" customWidth="true" hidden="false" outlineLevel="0" max="7410" min="7410" style="0" width="9.57"/>
    <col collapsed="false" customWidth="true" hidden="false" outlineLevel="0" max="7411" min="7411" style="0" width="30"/>
    <col collapsed="false" customWidth="true" hidden="false" outlineLevel="0" max="7412" min="7412" style="0" width="48.29"/>
    <col collapsed="false" customWidth="true" hidden="false" outlineLevel="0" max="7413" min="7413" style="0" width="6.85"/>
    <col collapsed="false" customWidth="true" hidden="false" outlineLevel="0" max="7414" min="7414" style="0" width="11.57"/>
    <col collapsed="false" customWidth="true" hidden="false" outlineLevel="0" max="7416" min="7415" style="0" width="13.86"/>
    <col collapsed="false" customWidth="true" hidden="false" outlineLevel="0" max="7417" min="7417" style="0" width="12"/>
    <col collapsed="false" customWidth="true" hidden="false" outlineLevel="0" max="7418" min="7418" style="0" width="44.29"/>
    <col collapsed="false" customWidth="true" hidden="false" outlineLevel="0" max="7419" min="7419" style="0" width="26.57"/>
    <col collapsed="false" customWidth="true" hidden="false" outlineLevel="0" max="7420" min="7420" style="0" width="18"/>
    <col collapsed="false" customWidth="true" hidden="false" outlineLevel="0" max="7422" min="7422" style="0" width="10.57"/>
    <col collapsed="false" customWidth="true" hidden="false" outlineLevel="0" max="7423" min="7423" style="0" width="12.15"/>
    <col collapsed="false" customWidth="true" hidden="false" outlineLevel="0" max="7425" min="7425" style="0" width="11.14"/>
    <col collapsed="false" customWidth="true" hidden="false" outlineLevel="0" max="7426" min="7426" style="0" width="11.43"/>
    <col collapsed="false" customWidth="true" hidden="false" outlineLevel="0" max="7427" min="7427" style="0" width="13.71"/>
    <col collapsed="false" customWidth="true" hidden="false" outlineLevel="0" max="7428" min="7428" style="0" width="15.85"/>
    <col collapsed="false" customWidth="true" hidden="false" outlineLevel="0" max="7666" min="7666" style="0" width="9.57"/>
    <col collapsed="false" customWidth="true" hidden="false" outlineLevel="0" max="7667" min="7667" style="0" width="30"/>
    <col collapsed="false" customWidth="true" hidden="false" outlineLevel="0" max="7668" min="7668" style="0" width="48.29"/>
    <col collapsed="false" customWidth="true" hidden="false" outlineLevel="0" max="7669" min="7669" style="0" width="6.85"/>
    <col collapsed="false" customWidth="true" hidden="false" outlineLevel="0" max="7670" min="7670" style="0" width="11.57"/>
    <col collapsed="false" customWidth="true" hidden="false" outlineLevel="0" max="7672" min="7671" style="0" width="13.86"/>
    <col collapsed="false" customWidth="true" hidden="false" outlineLevel="0" max="7673" min="7673" style="0" width="12"/>
    <col collapsed="false" customWidth="true" hidden="false" outlineLevel="0" max="7674" min="7674" style="0" width="44.29"/>
    <col collapsed="false" customWidth="true" hidden="false" outlineLevel="0" max="7675" min="7675" style="0" width="26.57"/>
    <col collapsed="false" customWidth="true" hidden="false" outlineLevel="0" max="7676" min="7676" style="0" width="18"/>
    <col collapsed="false" customWidth="true" hidden="false" outlineLevel="0" max="7678" min="7678" style="0" width="10.57"/>
    <col collapsed="false" customWidth="true" hidden="false" outlineLevel="0" max="7679" min="7679" style="0" width="12.15"/>
    <col collapsed="false" customWidth="true" hidden="false" outlineLevel="0" max="7681" min="7681" style="0" width="11.14"/>
    <col collapsed="false" customWidth="true" hidden="false" outlineLevel="0" max="7682" min="7682" style="0" width="11.43"/>
    <col collapsed="false" customWidth="true" hidden="false" outlineLevel="0" max="7683" min="7683" style="0" width="13.71"/>
    <col collapsed="false" customWidth="true" hidden="false" outlineLevel="0" max="7684" min="7684" style="0" width="15.85"/>
    <col collapsed="false" customWidth="true" hidden="false" outlineLevel="0" max="7922" min="7922" style="0" width="9.57"/>
    <col collapsed="false" customWidth="true" hidden="false" outlineLevel="0" max="7923" min="7923" style="0" width="30"/>
    <col collapsed="false" customWidth="true" hidden="false" outlineLevel="0" max="7924" min="7924" style="0" width="48.29"/>
    <col collapsed="false" customWidth="true" hidden="false" outlineLevel="0" max="7925" min="7925" style="0" width="6.85"/>
    <col collapsed="false" customWidth="true" hidden="false" outlineLevel="0" max="7926" min="7926" style="0" width="11.57"/>
    <col collapsed="false" customWidth="true" hidden="false" outlineLevel="0" max="7928" min="7927" style="0" width="13.86"/>
    <col collapsed="false" customWidth="true" hidden="false" outlineLevel="0" max="7929" min="7929" style="0" width="12"/>
    <col collapsed="false" customWidth="true" hidden="false" outlineLevel="0" max="7930" min="7930" style="0" width="44.29"/>
    <col collapsed="false" customWidth="true" hidden="false" outlineLevel="0" max="7931" min="7931" style="0" width="26.57"/>
    <col collapsed="false" customWidth="true" hidden="false" outlineLevel="0" max="7932" min="7932" style="0" width="18"/>
    <col collapsed="false" customWidth="true" hidden="false" outlineLevel="0" max="7934" min="7934" style="0" width="10.57"/>
    <col collapsed="false" customWidth="true" hidden="false" outlineLevel="0" max="7935" min="7935" style="0" width="12.15"/>
    <col collapsed="false" customWidth="true" hidden="false" outlineLevel="0" max="7937" min="7937" style="0" width="11.14"/>
    <col collapsed="false" customWidth="true" hidden="false" outlineLevel="0" max="7938" min="7938" style="0" width="11.43"/>
    <col collapsed="false" customWidth="true" hidden="false" outlineLevel="0" max="7939" min="7939" style="0" width="13.71"/>
    <col collapsed="false" customWidth="true" hidden="false" outlineLevel="0" max="7940" min="7940" style="0" width="15.85"/>
    <col collapsed="false" customWidth="true" hidden="false" outlineLevel="0" max="8178" min="8178" style="0" width="9.57"/>
    <col collapsed="false" customWidth="true" hidden="false" outlineLevel="0" max="8179" min="8179" style="0" width="30"/>
    <col collapsed="false" customWidth="true" hidden="false" outlineLevel="0" max="8180" min="8180" style="0" width="48.29"/>
    <col collapsed="false" customWidth="true" hidden="false" outlineLevel="0" max="8181" min="8181" style="0" width="6.85"/>
    <col collapsed="false" customWidth="true" hidden="false" outlineLevel="0" max="8182" min="8182" style="0" width="11.57"/>
    <col collapsed="false" customWidth="true" hidden="false" outlineLevel="0" max="8184" min="8183" style="0" width="13.86"/>
    <col collapsed="false" customWidth="true" hidden="false" outlineLevel="0" max="8185" min="8185" style="0" width="12"/>
    <col collapsed="false" customWidth="true" hidden="false" outlineLevel="0" max="8186" min="8186" style="0" width="44.29"/>
    <col collapsed="false" customWidth="true" hidden="false" outlineLevel="0" max="8187" min="8187" style="0" width="26.57"/>
    <col collapsed="false" customWidth="true" hidden="false" outlineLevel="0" max="8188" min="8188" style="0" width="18"/>
    <col collapsed="false" customWidth="true" hidden="false" outlineLevel="0" max="8190" min="8190" style="0" width="10.57"/>
    <col collapsed="false" customWidth="true" hidden="false" outlineLevel="0" max="8191" min="8191" style="0" width="12.15"/>
    <col collapsed="false" customWidth="true" hidden="false" outlineLevel="0" max="8193" min="8193" style="0" width="11.14"/>
    <col collapsed="false" customWidth="true" hidden="false" outlineLevel="0" max="8194" min="8194" style="0" width="11.43"/>
    <col collapsed="false" customWidth="true" hidden="false" outlineLevel="0" max="8195" min="8195" style="0" width="13.71"/>
    <col collapsed="false" customWidth="true" hidden="false" outlineLevel="0" max="8196" min="8196" style="0" width="15.85"/>
    <col collapsed="false" customWidth="true" hidden="false" outlineLevel="0" max="8434" min="8434" style="0" width="9.57"/>
    <col collapsed="false" customWidth="true" hidden="false" outlineLevel="0" max="8435" min="8435" style="0" width="30"/>
    <col collapsed="false" customWidth="true" hidden="false" outlineLevel="0" max="8436" min="8436" style="0" width="48.29"/>
    <col collapsed="false" customWidth="true" hidden="false" outlineLevel="0" max="8437" min="8437" style="0" width="6.85"/>
    <col collapsed="false" customWidth="true" hidden="false" outlineLevel="0" max="8438" min="8438" style="0" width="11.57"/>
    <col collapsed="false" customWidth="true" hidden="false" outlineLevel="0" max="8440" min="8439" style="0" width="13.86"/>
    <col collapsed="false" customWidth="true" hidden="false" outlineLevel="0" max="8441" min="8441" style="0" width="12"/>
    <col collapsed="false" customWidth="true" hidden="false" outlineLevel="0" max="8442" min="8442" style="0" width="44.29"/>
    <col collapsed="false" customWidth="true" hidden="false" outlineLevel="0" max="8443" min="8443" style="0" width="26.57"/>
    <col collapsed="false" customWidth="true" hidden="false" outlineLevel="0" max="8444" min="8444" style="0" width="18"/>
    <col collapsed="false" customWidth="true" hidden="false" outlineLevel="0" max="8446" min="8446" style="0" width="10.57"/>
    <col collapsed="false" customWidth="true" hidden="false" outlineLevel="0" max="8447" min="8447" style="0" width="12.15"/>
    <col collapsed="false" customWidth="true" hidden="false" outlineLevel="0" max="8449" min="8449" style="0" width="11.14"/>
    <col collapsed="false" customWidth="true" hidden="false" outlineLevel="0" max="8450" min="8450" style="0" width="11.43"/>
    <col collapsed="false" customWidth="true" hidden="false" outlineLevel="0" max="8451" min="8451" style="0" width="13.71"/>
    <col collapsed="false" customWidth="true" hidden="false" outlineLevel="0" max="8452" min="8452" style="0" width="15.85"/>
    <col collapsed="false" customWidth="true" hidden="false" outlineLevel="0" max="8690" min="8690" style="0" width="9.57"/>
    <col collapsed="false" customWidth="true" hidden="false" outlineLevel="0" max="8691" min="8691" style="0" width="30"/>
    <col collapsed="false" customWidth="true" hidden="false" outlineLevel="0" max="8692" min="8692" style="0" width="48.29"/>
    <col collapsed="false" customWidth="true" hidden="false" outlineLevel="0" max="8693" min="8693" style="0" width="6.85"/>
    <col collapsed="false" customWidth="true" hidden="false" outlineLevel="0" max="8694" min="8694" style="0" width="11.57"/>
    <col collapsed="false" customWidth="true" hidden="false" outlineLevel="0" max="8696" min="8695" style="0" width="13.86"/>
    <col collapsed="false" customWidth="true" hidden="false" outlineLevel="0" max="8697" min="8697" style="0" width="12"/>
    <col collapsed="false" customWidth="true" hidden="false" outlineLevel="0" max="8698" min="8698" style="0" width="44.29"/>
    <col collapsed="false" customWidth="true" hidden="false" outlineLevel="0" max="8699" min="8699" style="0" width="26.57"/>
    <col collapsed="false" customWidth="true" hidden="false" outlineLevel="0" max="8700" min="8700" style="0" width="18"/>
    <col collapsed="false" customWidth="true" hidden="false" outlineLevel="0" max="8702" min="8702" style="0" width="10.57"/>
    <col collapsed="false" customWidth="true" hidden="false" outlineLevel="0" max="8703" min="8703" style="0" width="12.15"/>
    <col collapsed="false" customWidth="true" hidden="false" outlineLevel="0" max="8705" min="8705" style="0" width="11.14"/>
    <col collapsed="false" customWidth="true" hidden="false" outlineLevel="0" max="8706" min="8706" style="0" width="11.43"/>
    <col collapsed="false" customWidth="true" hidden="false" outlineLevel="0" max="8707" min="8707" style="0" width="13.71"/>
    <col collapsed="false" customWidth="true" hidden="false" outlineLevel="0" max="8708" min="8708" style="0" width="15.85"/>
    <col collapsed="false" customWidth="true" hidden="false" outlineLevel="0" max="8946" min="8946" style="0" width="9.57"/>
    <col collapsed="false" customWidth="true" hidden="false" outlineLevel="0" max="8947" min="8947" style="0" width="30"/>
    <col collapsed="false" customWidth="true" hidden="false" outlineLevel="0" max="8948" min="8948" style="0" width="48.29"/>
    <col collapsed="false" customWidth="true" hidden="false" outlineLevel="0" max="8949" min="8949" style="0" width="6.85"/>
    <col collapsed="false" customWidth="true" hidden="false" outlineLevel="0" max="8950" min="8950" style="0" width="11.57"/>
    <col collapsed="false" customWidth="true" hidden="false" outlineLevel="0" max="8952" min="8951" style="0" width="13.86"/>
    <col collapsed="false" customWidth="true" hidden="false" outlineLevel="0" max="8953" min="8953" style="0" width="12"/>
    <col collapsed="false" customWidth="true" hidden="false" outlineLevel="0" max="8954" min="8954" style="0" width="44.29"/>
    <col collapsed="false" customWidth="true" hidden="false" outlineLevel="0" max="8955" min="8955" style="0" width="26.57"/>
    <col collapsed="false" customWidth="true" hidden="false" outlineLevel="0" max="8956" min="8956" style="0" width="18"/>
    <col collapsed="false" customWidth="true" hidden="false" outlineLevel="0" max="8958" min="8958" style="0" width="10.57"/>
    <col collapsed="false" customWidth="true" hidden="false" outlineLevel="0" max="8959" min="8959" style="0" width="12.15"/>
    <col collapsed="false" customWidth="true" hidden="false" outlineLevel="0" max="8961" min="8961" style="0" width="11.14"/>
    <col collapsed="false" customWidth="true" hidden="false" outlineLevel="0" max="8962" min="8962" style="0" width="11.43"/>
    <col collapsed="false" customWidth="true" hidden="false" outlineLevel="0" max="8963" min="8963" style="0" width="13.71"/>
    <col collapsed="false" customWidth="true" hidden="false" outlineLevel="0" max="8964" min="8964" style="0" width="15.85"/>
    <col collapsed="false" customWidth="true" hidden="false" outlineLevel="0" max="9202" min="9202" style="0" width="9.57"/>
    <col collapsed="false" customWidth="true" hidden="false" outlineLevel="0" max="9203" min="9203" style="0" width="30"/>
    <col collapsed="false" customWidth="true" hidden="false" outlineLevel="0" max="9204" min="9204" style="0" width="48.29"/>
    <col collapsed="false" customWidth="true" hidden="false" outlineLevel="0" max="9205" min="9205" style="0" width="6.85"/>
    <col collapsed="false" customWidth="true" hidden="false" outlineLevel="0" max="9206" min="9206" style="0" width="11.57"/>
    <col collapsed="false" customWidth="true" hidden="false" outlineLevel="0" max="9208" min="9207" style="0" width="13.86"/>
    <col collapsed="false" customWidth="true" hidden="false" outlineLevel="0" max="9209" min="9209" style="0" width="12"/>
    <col collapsed="false" customWidth="true" hidden="false" outlineLevel="0" max="9210" min="9210" style="0" width="44.29"/>
    <col collapsed="false" customWidth="true" hidden="false" outlineLevel="0" max="9211" min="9211" style="0" width="26.57"/>
    <col collapsed="false" customWidth="true" hidden="false" outlineLevel="0" max="9212" min="9212" style="0" width="18"/>
    <col collapsed="false" customWidth="true" hidden="false" outlineLevel="0" max="9214" min="9214" style="0" width="10.57"/>
    <col collapsed="false" customWidth="true" hidden="false" outlineLevel="0" max="9215" min="9215" style="0" width="12.15"/>
    <col collapsed="false" customWidth="true" hidden="false" outlineLevel="0" max="9217" min="9217" style="0" width="11.14"/>
    <col collapsed="false" customWidth="true" hidden="false" outlineLevel="0" max="9218" min="9218" style="0" width="11.43"/>
    <col collapsed="false" customWidth="true" hidden="false" outlineLevel="0" max="9219" min="9219" style="0" width="13.71"/>
    <col collapsed="false" customWidth="true" hidden="false" outlineLevel="0" max="9220" min="9220" style="0" width="15.85"/>
    <col collapsed="false" customWidth="true" hidden="false" outlineLevel="0" max="9458" min="9458" style="0" width="9.57"/>
    <col collapsed="false" customWidth="true" hidden="false" outlineLevel="0" max="9459" min="9459" style="0" width="30"/>
    <col collapsed="false" customWidth="true" hidden="false" outlineLevel="0" max="9460" min="9460" style="0" width="48.29"/>
    <col collapsed="false" customWidth="true" hidden="false" outlineLevel="0" max="9461" min="9461" style="0" width="6.85"/>
    <col collapsed="false" customWidth="true" hidden="false" outlineLevel="0" max="9462" min="9462" style="0" width="11.57"/>
    <col collapsed="false" customWidth="true" hidden="false" outlineLevel="0" max="9464" min="9463" style="0" width="13.86"/>
    <col collapsed="false" customWidth="true" hidden="false" outlineLevel="0" max="9465" min="9465" style="0" width="12"/>
    <col collapsed="false" customWidth="true" hidden="false" outlineLevel="0" max="9466" min="9466" style="0" width="44.29"/>
    <col collapsed="false" customWidth="true" hidden="false" outlineLevel="0" max="9467" min="9467" style="0" width="26.57"/>
    <col collapsed="false" customWidth="true" hidden="false" outlineLevel="0" max="9468" min="9468" style="0" width="18"/>
    <col collapsed="false" customWidth="true" hidden="false" outlineLevel="0" max="9470" min="9470" style="0" width="10.57"/>
    <col collapsed="false" customWidth="true" hidden="false" outlineLevel="0" max="9471" min="9471" style="0" width="12.15"/>
    <col collapsed="false" customWidth="true" hidden="false" outlineLevel="0" max="9473" min="9473" style="0" width="11.14"/>
    <col collapsed="false" customWidth="true" hidden="false" outlineLevel="0" max="9474" min="9474" style="0" width="11.43"/>
    <col collapsed="false" customWidth="true" hidden="false" outlineLevel="0" max="9475" min="9475" style="0" width="13.71"/>
    <col collapsed="false" customWidth="true" hidden="false" outlineLevel="0" max="9476" min="9476" style="0" width="15.85"/>
    <col collapsed="false" customWidth="true" hidden="false" outlineLevel="0" max="9714" min="9714" style="0" width="9.57"/>
    <col collapsed="false" customWidth="true" hidden="false" outlineLevel="0" max="9715" min="9715" style="0" width="30"/>
    <col collapsed="false" customWidth="true" hidden="false" outlineLevel="0" max="9716" min="9716" style="0" width="48.29"/>
    <col collapsed="false" customWidth="true" hidden="false" outlineLevel="0" max="9717" min="9717" style="0" width="6.85"/>
    <col collapsed="false" customWidth="true" hidden="false" outlineLevel="0" max="9718" min="9718" style="0" width="11.57"/>
    <col collapsed="false" customWidth="true" hidden="false" outlineLevel="0" max="9720" min="9719" style="0" width="13.86"/>
    <col collapsed="false" customWidth="true" hidden="false" outlineLevel="0" max="9721" min="9721" style="0" width="12"/>
    <col collapsed="false" customWidth="true" hidden="false" outlineLevel="0" max="9722" min="9722" style="0" width="44.29"/>
    <col collapsed="false" customWidth="true" hidden="false" outlineLevel="0" max="9723" min="9723" style="0" width="26.57"/>
    <col collapsed="false" customWidth="true" hidden="false" outlineLevel="0" max="9724" min="9724" style="0" width="18"/>
    <col collapsed="false" customWidth="true" hidden="false" outlineLevel="0" max="9726" min="9726" style="0" width="10.57"/>
    <col collapsed="false" customWidth="true" hidden="false" outlineLevel="0" max="9727" min="9727" style="0" width="12.15"/>
    <col collapsed="false" customWidth="true" hidden="false" outlineLevel="0" max="9729" min="9729" style="0" width="11.14"/>
    <col collapsed="false" customWidth="true" hidden="false" outlineLevel="0" max="9730" min="9730" style="0" width="11.43"/>
    <col collapsed="false" customWidth="true" hidden="false" outlineLevel="0" max="9731" min="9731" style="0" width="13.71"/>
    <col collapsed="false" customWidth="true" hidden="false" outlineLevel="0" max="9732" min="9732" style="0" width="15.85"/>
    <col collapsed="false" customWidth="true" hidden="false" outlineLevel="0" max="9970" min="9970" style="0" width="9.57"/>
    <col collapsed="false" customWidth="true" hidden="false" outlineLevel="0" max="9971" min="9971" style="0" width="30"/>
    <col collapsed="false" customWidth="true" hidden="false" outlineLevel="0" max="9972" min="9972" style="0" width="48.29"/>
    <col collapsed="false" customWidth="true" hidden="false" outlineLevel="0" max="9973" min="9973" style="0" width="6.85"/>
    <col collapsed="false" customWidth="true" hidden="false" outlineLevel="0" max="9974" min="9974" style="0" width="11.57"/>
    <col collapsed="false" customWidth="true" hidden="false" outlineLevel="0" max="9976" min="9975" style="0" width="13.86"/>
    <col collapsed="false" customWidth="true" hidden="false" outlineLevel="0" max="9977" min="9977" style="0" width="12"/>
    <col collapsed="false" customWidth="true" hidden="false" outlineLevel="0" max="9978" min="9978" style="0" width="44.29"/>
    <col collapsed="false" customWidth="true" hidden="false" outlineLevel="0" max="9979" min="9979" style="0" width="26.57"/>
    <col collapsed="false" customWidth="true" hidden="false" outlineLevel="0" max="9980" min="9980" style="0" width="18"/>
    <col collapsed="false" customWidth="true" hidden="false" outlineLevel="0" max="9982" min="9982" style="0" width="10.57"/>
    <col collapsed="false" customWidth="true" hidden="false" outlineLevel="0" max="9983" min="9983" style="0" width="12.15"/>
    <col collapsed="false" customWidth="true" hidden="false" outlineLevel="0" max="9985" min="9985" style="0" width="11.14"/>
    <col collapsed="false" customWidth="true" hidden="false" outlineLevel="0" max="9986" min="9986" style="0" width="11.43"/>
    <col collapsed="false" customWidth="true" hidden="false" outlineLevel="0" max="9987" min="9987" style="0" width="13.71"/>
    <col collapsed="false" customWidth="true" hidden="false" outlineLevel="0" max="9988" min="9988" style="0" width="15.85"/>
    <col collapsed="false" customWidth="true" hidden="false" outlineLevel="0" max="10226" min="10226" style="0" width="9.57"/>
    <col collapsed="false" customWidth="true" hidden="false" outlineLevel="0" max="10227" min="10227" style="0" width="30"/>
    <col collapsed="false" customWidth="true" hidden="false" outlineLevel="0" max="10228" min="10228" style="0" width="48.29"/>
    <col collapsed="false" customWidth="true" hidden="false" outlineLevel="0" max="10229" min="10229" style="0" width="6.85"/>
    <col collapsed="false" customWidth="true" hidden="false" outlineLevel="0" max="10230" min="10230" style="0" width="11.57"/>
    <col collapsed="false" customWidth="true" hidden="false" outlineLevel="0" max="10232" min="10231" style="0" width="13.86"/>
    <col collapsed="false" customWidth="true" hidden="false" outlineLevel="0" max="10233" min="10233" style="0" width="12"/>
    <col collapsed="false" customWidth="true" hidden="false" outlineLevel="0" max="10234" min="10234" style="0" width="44.29"/>
    <col collapsed="false" customWidth="true" hidden="false" outlineLevel="0" max="10235" min="10235" style="0" width="26.57"/>
    <col collapsed="false" customWidth="true" hidden="false" outlineLevel="0" max="10236" min="10236" style="0" width="18"/>
    <col collapsed="false" customWidth="true" hidden="false" outlineLevel="0" max="10238" min="10238" style="0" width="10.57"/>
    <col collapsed="false" customWidth="true" hidden="false" outlineLevel="0" max="10239" min="10239" style="0" width="12.15"/>
    <col collapsed="false" customWidth="true" hidden="false" outlineLevel="0" max="10241" min="10241" style="0" width="11.14"/>
    <col collapsed="false" customWidth="true" hidden="false" outlineLevel="0" max="10242" min="10242" style="0" width="11.43"/>
    <col collapsed="false" customWidth="true" hidden="false" outlineLevel="0" max="10243" min="10243" style="0" width="13.71"/>
    <col collapsed="false" customWidth="true" hidden="false" outlineLevel="0" max="10244" min="10244" style="0" width="15.85"/>
    <col collapsed="false" customWidth="true" hidden="false" outlineLevel="0" max="10482" min="10482" style="0" width="9.57"/>
    <col collapsed="false" customWidth="true" hidden="false" outlineLevel="0" max="10483" min="10483" style="0" width="30"/>
    <col collapsed="false" customWidth="true" hidden="false" outlineLevel="0" max="10484" min="10484" style="0" width="48.29"/>
    <col collapsed="false" customWidth="true" hidden="false" outlineLevel="0" max="10485" min="10485" style="0" width="6.85"/>
    <col collapsed="false" customWidth="true" hidden="false" outlineLevel="0" max="10486" min="10486" style="0" width="11.57"/>
    <col collapsed="false" customWidth="true" hidden="false" outlineLevel="0" max="10488" min="10487" style="0" width="13.86"/>
    <col collapsed="false" customWidth="true" hidden="false" outlineLevel="0" max="10489" min="10489" style="0" width="12"/>
    <col collapsed="false" customWidth="true" hidden="false" outlineLevel="0" max="10490" min="10490" style="0" width="44.29"/>
    <col collapsed="false" customWidth="true" hidden="false" outlineLevel="0" max="10491" min="10491" style="0" width="26.57"/>
    <col collapsed="false" customWidth="true" hidden="false" outlineLevel="0" max="10492" min="10492" style="0" width="18"/>
    <col collapsed="false" customWidth="true" hidden="false" outlineLevel="0" max="10494" min="10494" style="0" width="10.57"/>
    <col collapsed="false" customWidth="true" hidden="false" outlineLevel="0" max="10495" min="10495" style="0" width="12.15"/>
    <col collapsed="false" customWidth="true" hidden="false" outlineLevel="0" max="10497" min="10497" style="0" width="11.14"/>
    <col collapsed="false" customWidth="true" hidden="false" outlineLevel="0" max="10498" min="10498" style="0" width="11.43"/>
    <col collapsed="false" customWidth="true" hidden="false" outlineLevel="0" max="10499" min="10499" style="0" width="13.71"/>
    <col collapsed="false" customWidth="true" hidden="false" outlineLevel="0" max="10500" min="10500" style="0" width="15.85"/>
    <col collapsed="false" customWidth="true" hidden="false" outlineLevel="0" max="10738" min="10738" style="0" width="9.57"/>
    <col collapsed="false" customWidth="true" hidden="false" outlineLevel="0" max="10739" min="10739" style="0" width="30"/>
    <col collapsed="false" customWidth="true" hidden="false" outlineLevel="0" max="10740" min="10740" style="0" width="48.29"/>
    <col collapsed="false" customWidth="true" hidden="false" outlineLevel="0" max="10741" min="10741" style="0" width="6.85"/>
    <col collapsed="false" customWidth="true" hidden="false" outlineLevel="0" max="10742" min="10742" style="0" width="11.57"/>
    <col collapsed="false" customWidth="true" hidden="false" outlineLevel="0" max="10744" min="10743" style="0" width="13.86"/>
    <col collapsed="false" customWidth="true" hidden="false" outlineLevel="0" max="10745" min="10745" style="0" width="12"/>
    <col collapsed="false" customWidth="true" hidden="false" outlineLevel="0" max="10746" min="10746" style="0" width="44.29"/>
    <col collapsed="false" customWidth="true" hidden="false" outlineLevel="0" max="10747" min="10747" style="0" width="26.57"/>
    <col collapsed="false" customWidth="true" hidden="false" outlineLevel="0" max="10748" min="10748" style="0" width="18"/>
    <col collapsed="false" customWidth="true" hidden="false" outlineLevel="0" max="10750" min="10750" style="0" width="10.57"/>
    <col collapsed="false" customWidth="true" hidden="false" outlineLevel="0" max="10751" min="10751" style="0" width="12.15"/>
    <col collapsed="false" customWidth="true" hidden="false" outlineLevel="0" max="10753" min="10753" style="0" width="11.14"/>
    <col collapsed="false" customWidth="true" hidden="false" outlineLevel="0" max="10754" min="10754" style="0" width="11.43"/>
    <col collapsed="false" customWidth="true" hidden="false" outlineLevel="0" max="10755" min="10755" style="0" width="13.71"/>
    <col collapsed="false" customWidth="true" hidden="false" outlineLevel="0" max="10756" min="10756" style="0" width="15.85"/>
    <col collapsed="false" customWidth="true" hidden="false" outlineLevel="0" max="10994" min="10994" style="0" width="9.57"/>
    <col collapsed="false" customWidth="true" hidden="false" outlineLevel="0" max="10995" min="10995" style="0" width="30"/>
    <col collapsed="false" customWidth="true" hidden="false" outlineLevel="0" max="10996" min="10996" style="0" width="48.29"/>
    <col collapsed="false" customWidth="true" hidden="false" outlineLevel="0" max="10997" min="10997" style="0" width="6.85"/>
    <col collapsed="false" customWidth="true" hidden="false" outlineLevel="0" max="10998" min="10998" style="0" width="11.57"/>
    <col collapsed="false" customWidth="true" hidden="false" outlineLevel="0" max="11000" min="10999" style="0" width="13.86"/>
    <col collapsed="false" customWidth="true" hidden="false" outlineLevel="0" max="11001" min="11001" style="0" width="12"/>
    <col collapsed="false" customWidth="true" hidden="false" outlineLevel="0" max="11002" min="11002" style="0" width="44.29"/>
    <col collapsed="false" customWidth="true" hidden="false" outlineLevel="0" max="11003" min="11003" style="0" width="26.57"/>
    <col collapsed="false" customWidth="true" hidden="false" outlineLevel="0" max="11004" min="11004" style="0" width="18"/>
    <col collapsed="false" customWidth="true" hidden="false" outlineLevel="0" max="11006" min="11006" style="0" width="10.57"/>
    <col collapsed="false" customWidth="true" hidden="false" outlineLevel="0" max="11007" min="11007" style="0" width="12.15"/>
    <col collapsed="false" customWidth="true" hidden="false" outlineLevel="0" max="11009" min="11009" style="0" width="11.14"/>
    <col collapsed="false" customWidth="true" hidden="false" outlineLevel="0" max="11010" min="11010" style="0" width="11.43"/>
    <col collapsed="false" customWidth="true" hidden="false" outlineLevel="0" max="11011" min="11011" style="0" width="13.71"/>
    <col collapsed="false" customWidth="true" hidden="false" outlineLevel="0" max="11012" min="11012" style="0" width="15.85"/>
    <col collapsed="false" customWidth="true" hidden="false" outlineLevel="0" max="11250" min="11250" style="0" width="9.57"/>
    <col collapsed="false" customWidth="true" hidden="false" outlineLevel="0" max="11251" min="11251" style="0" width="30"/>
    <col collapsed="false" customWidth="true" hidden="false" outlineLevel="0" max="11252" min="11252" style="0" width="48.29"/>
    <col collapsed="false" customWidth="true" hidden="false" outlineLevel="0" max="11253" min="11253" style="0" width="6.85"/>
    <col collapsed="false" customWidth="true" hidden="false" outlineLevel="0" max="11254" min="11254" style="0" width="11.57"/>
    <col collapsed="false" customWidth="true" hidden="false" outlineLevel="0" max="11256" min="11255" style="0" width="13.86"/>
    <col collapsed="false" customWidth="true" hidden="false" outlineLevel="0" max="11257" min="11257" style="0" width="12"/>
    <col collapsed="false" customWidth="true" hidden="false" outlineLevel="0" max="11258" min="11258" style="0" width="44.29"/>
    <col collapsed="false" customWidth="true" hidden="false" outlineLevel="0" max="11259" min="11259" style="0" width="26.57"/>
    <col collapsed="false" customWidth="true" hidden="false" outlineLevel="0" max="11260" min="11260" style="0" width="18"/>
    <col collapsed="false" customWidth="true" hidden="false" outlineLevel="0" max="11262" min="11262" style="0" width="10.57"/>
    <col collapsed="false" customWidth="true" hidden="false" outlineLevel="0" max="11263" min="11263" style="0" width="12.15"/>
    <col collapsed="false" customWidth="true" hidden="false" outlineLevel="0" max="11265" min="11265" style="0" width="11.14"/>
    <col collapsed="false" customWidth="true" hidden="false" outlineLevel="0" max="11266" min="11266" style="0" width="11.43"/>
    <col collapsed="false" customWidth="true" hidden="false" outlineLevel="0" max="11267" min="11267" style="0" width="13.71"/>
    <col collapsed="false" customWidth="true" hidden="false" outlineLevel="0" max="11268" min="11268" style="0" width="15.85"/>
    <col collapsed="false" customWidth="true" hidden="false" outlineLevel="0" max="11506" min="11506" style="0" width="9.57"/>
    <col collapsed="false" customWidth="true" hidden="false" outlineLevel="0" max="11507" min="11507" style="0" width="30"/>
    <col collapsed="false" customWidth="true" hidden="false" outlineLevel="0" max="11508" min="11508" style="0" width="48.29"/>
    <col collapsed="false" customWidth="true" hidden="false" outlineLevel="0" max="11509" min="11509" style="0" width="6.85"/>
    <col collapsed="false" customWidth="true" hidden="false" outlineLevel="0" max="11510" min="11510" style="0" width="11.57"/>
    <col collapsed="false" customWidth="true" hidden="false" outlineLevel="0" max="11512" min="11511" style="0" width="13.86"/>
    <col collapsed="false" customWidth="true" hidden="false" outlineLevel="0" max="11513" min="11513" style="0" width="12"/>
    <col collapsed="false" customWidth="true" hidden="false" outlineLevel="0" max="11514" min="11514" style="0" width="44.29"/>
    <col collapsed="false" customWidth="true" hidden="false" outlineLevel="0" max="11515" min="11515" style="0" width="26.57"/>
    <col collapsed="false" customWidth="true" hidden="false" outlineLevel="0" max="11516" min="11516" style="0" width="18"/>
    <col collapsed="false" customWidth="true" hidden="false" outlineLevel="0" max="11518" min="11518" style="0" width="10.57"/>
    <col collapsed="false" customWidth="true" hidden="false" outlineLevel="0" max="11519" min="11519" style="0" width="12.15"/>
    <col collapsed="false" customWidth="true" hidden="false" outlineLevel="0" max="11521" min="11521" style="0" width="11.14"/>
    <col collapsed="false" customWidth="true" hidden="false" outlineLevel="0" max="11522" min="11522" style="0" width="11.43"/>
    <col collapsed="false" customWidth="true" hidden="false" outlineLevel="0" max="11523" min="11523" style="0" width="13.71"/>
    <col collapsed="false" customWidth="true" hidden="false" outlineLevel="0" max="11524" min="11524" style="0" width="15.85"/>
    <col collapsed="false" customWidth="true" hidden="false" outlineLevel="0" max="11762" min="11762" style="0" width="9.57"/>
    <col collapsed="false" customWidth="true" hidden="false" outlineLevel="0" max="11763" min="11763" style="0" width="30"/>
    <col collapsed="false" customWidth="true" hidden="false" outlineLevel="0" max="11764" min="11764" style="0" width="48.29"/>
    <col collapsed="false" customWidth="true" hidden="false" outlineLevel="0" max="11765" min="11765" style="0" width="6.85"/>
    <col collapsed="false" customWidth="true" hidden="false" outlineLevel="0" max="11766" min="11766" style="0" width="11.57"/>
    <col collapsed="false" customWidth="true" hidden="false" outlineLevel="0" max="11768" min="11767" style="0" width="13.86"/>
    <col collapsed="false" customWidth="true" hidden="false" outlineLevel="0" max="11769" min="11769" style="0" width="12"/>
    <col collapsed="false" customWidth="true" hidden="false" outlineLevel="0" max="11770" min="11770" style="0" width="44.29"/>
    <col collapsed="false" customWidth="true" hidden="false" outlineLevel="0" max="11771" min="11771" style="0" width="26.57"/>
    <col collapsed="false" customWidth="true" hidden="false" outlineLevel="0" max="11772" min="11772" style="0" width="18"/>
    <col collapsed="false" customWidth="true" hidden="false" outlineLevel="0" max="11774" min="11774" style="0" width="10.57"/>
    <col collapsed="false" customWidth="true" hidden="false" outlineLevel="0" max="11775" min="11775" style="0" width="12.15"/>
    <col collapsed="false" customWidth="true" hidden="false" outlineLevel="0" max="11777" min="11777" style="0" width="11.14"/>
    <col collapsed="false" customWidth="true" hidden="false" outlineLevel="0" max="11778" min="11778" style="0" width="11.43"/>
    <col collapsed="false" customWidth="true" hidden="false" outlineLevel="0" max="11779" min="11779" style="0" width="13.71"/>
    <col collapsed="false" customWidth="true" hidden="false" outlineLevel="0" max="11780" min="11780" style="0" width="15.85"/>
    <col collapsed="false" customWidth="true" hidden="false" outlineLevel="0" max="12018" min="12018" style="0" width="9.57"/>
    <col collapsed="false" customWidth="true" hidden="false" outlineLevel="0" max="12019" min="12019" style="0" width="30"/>
    <col collapsed="false" customWidth="true" hidden="false" outlineLevel="0" max="12020" min="12020" style="0" width="48.29"/>
    <col collapsed="false" customWidth="true" hidden="false" outlineLevel="0" max="12021" min="12021" style="0" width="6.85"/>
    <col collapsed="false" customWidth="true" hidden="false" outlineLevel="0" max="12022" min="12022" style="0" width="11.57"/>
    <col collapsed="false" customWidth="true" hidden="false" outlineLevel="0" max="12024" min="12023" style="0" width="13.86"/>
    <col collapsed="false" customWidth="true" hidden="false" outlineLevel="0" max="12025" min="12025" style="0" width="12"/>
    <col collapsed="false" customWidth="true" hidden="false" outlineLevel="0" max="12026" min="12026" style="0" width="44.29"/>
    <col collapsed="false" customWidth="true" hidden="false" outlineLevel="0" max="12027" min="12027" style="0" width="26.57"/>
    <col collapsed="false" customWidth="true" hidden="false" outlineLevel="0" max="12028" min="12028" style="0" width="18"/>
    <col collapsed="false" customWidth="true" hidden="false" outlineLevel="0" max="12030" min="12030" style="0" width="10.57"/>
    <col collapsed="false" customWidth="true" hidden="false" outlineLevel="0" max="12031" min="12031" style="0" width="12.15"/>
    <col collapsed="false" customWidth="true" hidden="false" outlineLevel="0" max="12033" min="12033" style="0" width="11.14"/>
    <col collapsed="false" customWidth="true" hidden="false" outlineLevel="0" max="12034" min="12034" style="0" width="11.43"/>
    <col collapsed="false" customWidth="true" hidden="false" outlineLevel="0" max="12035" min="12035" style="0" width="13.71"/>
    <col collapsed="false" customWidth="true" hidden="false" outlineLevel="0" max="12036" min="12036" style="0" width="15.85"/>
    <col collapsed="false" customWidth="true" hidden="false" outlineLevel="0" max="12274" min="12274" style="0" width="9.57"/>
    <col collapsed="false" customWidth="true" hidden="false" outlineLevel="0" max="12275" min="12275" style="0" width="30"/>
    <col collapsed="false" customWidth="true" hidden="false" outlineLevel="0" max="12276" min="12276" style="0" width="48.29"/>
    <col collapsed="false" customWidth="true" hidden="false" outlineLevel="0" max="12277" min="12277" style="0" width="6.85"/>
    <col collapsed="false" customWidth="true" hidden="false" outlineLevel="0" max="12278" min="12278" style="0" width="11.57"/>
    <col collapsed="false" customWidth="true" hidden="false" outlineLevel="0" max="12280" min="12279" style="0" width="13.86"/>
    <col collapsed="false" customWidth="true" hidden="false" outlineLevel="0" max="12281" min="12281" style="0" width="12"/>
    <col collapsed="false" customWidth="true" hidden="false" outlineLevel="0" max="12282" min="12282" style="0" width="44.29"/>
    <col collapsed="false" customWidth="true" hidden="false" outlineLevel="0" max="12283" min="12283" style="0" width="26.57"/>
    <col collapsed="false" customWidth="true" hidden="false" outlineLevel="0" max="12284" min="12284" style="0" width="18"/>
    <col collapsed="false" customWidth="true" hidden="false" outlineLevel="0" max="12286" min="12286" style="0" width="10.57"/>
    <col collapsed="false" customWidth="true" hidden="false" outlineLevel="0" max="12287" min="12287" style="0" width="12.15"/>
    <col collapsed="false" customWidth="true" hidden="false" outlineLevel="0" max="12289" min="12289" style="0" width="11.14"/>
    <col collapsed="false" customWidth="true" hidden="false" outlineLevel="0" max="12290" min="12290" style="0" width="11.43"/>
    <col collapsed="false" customWidth="true" hidden="false" outlineLevel="0" max="12291" min="12291" style="0" width="13.71"/>
    <col collapsed="false" customWidth="true" hidden="false" outlineLevel="0" max="12292" min="12292" style="0" width="15.85"/>
    <col collapsed="false" customWidth="true" hidden="false" outlineLevel="0" max="12530" min="12530" style="0" width="9.57"/>
    <col collapsed="false" customWidth="true" hidden="false" outlineLevel="0" max="12531" min="12531" style="0" width="30"/>
    <col collapsed="false" customWidth="true" hidden="false" outlineLevel="0" max="12532" min="12532" style="0" width="48.29"/>
    <col collapsed="false" customWidth="true" hidden="false" outlineLevel="0" max="12533" min="12533" style="0" width="6.85"/>
    <col collapsed="false" customWidth="true" hidden="false" outlineLevel="0" max="12534" min="12534" style="0" width="11.57"/>
    <col collapsed="false" customWidth="true" hidden="false" outlineLevel="0" max="12536" min="12535" style="0" width="13.86"/>
    <col collapsed="false" customWidth="true" hidden="false" outlineLevel="0" max="12537" min="12537" style="0" width="12"/>
    <col collapsed="false" customWidth="true" hidden="false" outlineLevel="0" max="12538" min="12538" style="0" width="44.29"/>
    <col collapsed="false" customWidth="true" hidden="false" outlineLevel="0" max="12539" min="12539" style="0" width="26.57"/>
    <col collapsed="false" customWidth="true" hidden="false" outlineLevel="0" max="12540" min="12540" style="0" width="18"/>
    <col collapsed="false" customWidth="true" hidden="false" outlineLevel="0" max="12542" min="12542" style="0" width="10.57"/>
    <col collapsed="false" customWidth="true" hidden="false" outlineLevel="0" max="12543" min="12543" style="0" width="12.15"/>
    <col collapsed="false" customWidth="true" hidden="false" outlineLevel="0" max="12545" min="12545" style="0" width="11.14"/>
    <col collapsed="false" customWidth="true" hidden="false" outlineLevel="0" max="12546" min="12546" style="0" width="11.43"/>
    <col collapsed="false" customWidth="true" hidden="false" outlineLevel="0" max="12547" min="12547" style="0" width="13.71"/>
    <col collapsed="false" customWidth="true" hidden="false" outlineLevel="0" max="12548" min="12548" style="0" width="15.85"/>
    <col collapsed="false" customWidth="true" hidden="false" outlineLevel="0" max="12786" min="12786" style="0" width="9.57"/>
    <col collapsed="false" customWidth="true" hidden="false" outlineLevel="0" max="12787" min="12787" style="0" width="30"/>
    <col collapsed="false" customWidth="true" hidden="false" outlineLevel="0" max="12788" min="12788" style="0" width="48.29"/>
    <col collapsed="false" customWidth="true" hidden="false" outlineLevel="0" max="12789" min="12789" style="0" width="6.85"/>
    <col collapsed="false" customWidth="true" hidden="false" outlineLevel="0" max="12790" min="12790" style="0" width="11.57"/>
    <col collapsed="false" customWidth="true" hidden="false" outlineLevel="0" max="12792" min="12791" style="0" width="13.86"/>
    <col collapsed="false" customWidth="true" hidden="false" outlineLevel="0" max="12793" min="12793" style="0" width="12"/>
    <col collapsed="false" customWidth="true" hidden="false" outlineLevel="0" max="12794" min="12794" style="0" width="44.29"/>
    <col collapsed="false" customWidth="true" hidden="false" outlineLevel="0" max="12795" min="12795" style="0" width="26.57"/>
    <col collapsed="false" customWidth="true" hidden="false" outlineLevel="0" max="12796" min="12796" style="0" width="18"/>
    <col collapsed="false" customWidth="true" hidden="false" outlineLevel="0" max="12798" min="12798" style="0" width="10.57"/>
    <col collapsed="false" customWidth="true" hidden="false" outlineLevel="0" max="12799" min="12799" style="0" width="12.15"/>
    <col collapsed="false" customWidth="true" hidden="false" outlineLevel="0" max="12801" min="12801" style="0" width="11.14"/>
    <col collapsed="false" customWidth="true" hidden="false" outlineLevel="0" max="12802" min="12802" style="0" width="11.43"/>
    <col collapsed="false" customWidth="true" hidden="false" outlineLevel="0" max="12803" min="12803" style="0" width="13.71"/>
    <col collapsed="false" customWidth="true" hidden="false" outlineLevel="0" max="12804" min="12804" style="0" width="15.85"/>
    <col collapsed="false" customWidth="true" hidden="false" outlineLevel="0" max="13042" min="13042" style="0" width="9.57"/>
    <col collapsed="false" customWidth="true" hidden="false" outlineLevel="0" max="13043" min="13043" style="0" width="30"/>
    <col collapsed="false" customWidth="true" hidden="false" outlineLevel="0" max="13044" min="13044" style="0" width="48.29"/>
    <col collapsed="false" customWidth="true" hidden="false" outlineLevel="0" max="13045" min="13045" style="0" width="6.85"/>
    <col collapsed="false" customWidth="true" hidden="false" outlineLevel="0" max="13046" min="13046" style="0" width="11.57"/>
    <col collapsed="false" customWidth="true" hidden="false" outlineLevel="0" max="13048" min="13047" style="0" width="13.86"/>
    <col collapsed="false" customWidth="true" hidden="false" outlineLevel="0" max="13049" min="13049" style="0" width="12"/>
    <col collapsed="false" customWidth="true" hidden="false" outlineLevel="0" max="13050" min="13050" style="0" width="44.29"/>
    <col collapsed="false" customWidth="true" hidden="false" outlineLevel="0" max="13051" min="13051" style="0" width="26.57"/>
    <col collapsed="false" customWidth="true" hidden="false" outlineLevel="0" max="13052" min="13052" style="0" width="18"/>
    <col collapsed="false" customWidth="true" hidden="false" outlineLevel="0" max="13054" min="13054" style="0" width="10.57"/>
    <col collapsed="false" customWidth="true" hidden="false" outlineLevel="0" max="13055" min="13055" style="0" width="12.15"/>
    <col collapsed="false" customWidth="true" hidden="false" outlineLevel="0" max="13057" min="13057" style="0" width="11.14"/>
    <col collapsed="false" customWidth="true" hidden="false" outlineLevel="0" max="13058" min="13058" style="0" width="11.43"/>
    <col collapsed="false" customWidth="true" hidden="false" outlineLevel="0" max="13059" min="13059" style="0" width="13.71"/>
    <col collapsed="false" customWidth="true" hidden="false" outlineLevel="0" max="13060" min="13060" style="0" width="15.85"/>
    <col collapsed="false" customWidth="true" hidden="false" outlineLevel="0" max="13298" min="13298" style="0" width="9.57"/>
    <col collapsed="false" customWidth="true" hidden="false" outlineLevel="0" max="13299" min="13299" style="0" width="30"/>
    <col collapsed="false" customWidth="true" hidden="false" outlineLevel="0" max="13300" min="13300" style="0" width="48.29"/>
    <col collapsed="false" customWidth="true" hidden="false" outlineLevel="0" max="13301" min="13301" style="0" width="6.85"/>
    <col collapsed="false" customWidth="true" hidden="false" outlineLevel="0" max="13302" min="13302" style="0" width="11.57"/>
    <col collapsed="false" customWidth="true" hidden="false" outlineLevel="0" max="13304" min="13303" style="0" width="13.86"/>
    <col collapsed="false" customWidth="true" hidden="false" outlineLevel="0" max="13305" min="13305" style="0" width="12"/>
    <col collapsed="false" customWidth="true" hidden="false" outlineLevel="0" max="13306" min="13306" style="0" width="44.29"/>
    <col collapsed="false" customWidth="true" hidden="false" outlineLevel="0" max="13307" min="13307" style="0" width="26.57"/>
    <col collapsed="false" customWidth="true" hidden="false" outlineLevel="0" max="13308" min="13308" style="0" width="18"/>
    <col collapsed="false" customWidth="true" hidden="false" outlineLevel="0" max="13310" min="13310" style="0" width="10.57"/>
    <col collapsed="false" customWidth="true" hidden="false" outlineLevel="0" max="13311" min="13311" style="0" width="12.15"/>
    <col collapsed="false" customWidth="true" hidden="false" outlineLevel="0" max="13313" min="13313" style="0" width="11.14"/>
    <col collapsed="false" customWidth="true" hidden="false" outlineLevel="0" max="13314" min="13314" style="0" width="11.43"/>
    <col collapsed="false" customWidth="true" hidden="false" outlineLevel="0" max="13315" min="13315" style="0" width="13.71"/>
    <col collapsed="false" customWidth="true" hidden="false" outlineLevel="0" max="13316" min="13316" style="0" width="15.85"/>
    <col collapsed="false" customWidth="true" hidden="false" outlineLevel="0" max="13554" min="13554" style="0" width="9.57"/>
    <col collapsed="false" customWidth="true" hidden="false" outlineLevel="0" max="13555" min="13555" style="0" width="30"/>
    <col collapsed="false" customWidth="true" hidden="false" outlineLevel="0" max="13556" min="13556" style="0" width="48.29"/>
    <col collapsed="false" customWidth="true" hidden="false" outlineLevel="0" max="13557" min="13557" style="0" width="6.85"/>
    <col collapsed="false" customWidth="true" hidden="false" outlineLevel="0" max="13558" min="13558" style="0" width="11.57"/>
    <col collapsed="false" customWidth="true" hidden="false" outlineLevel="0" max="13560" min="13559" style="0" width="13.86"/>
    <col collapsed="false" customWidth="true" hidden="false" outlineLevel="0" max="13561" min="13561" style="0" width="12"/>
    <col collapsed="false" customWidth="true" hidden="false" outlineLevel="0" max="13562" min="13562" style="0" width="44.29"/>
    <col collapsed="false" customWidth="true" hidden="false" outlineLevel="0" max="13563" min="13563" style="0" width="26.57"/>
    <col collapsed="false" customWidth="true" hidden="false" outlineLevel="0" max="13564" min="13564" style="0" width="18"/>
    <col collapsed="false" customWidth="true" hidden="false" outlineLevel="0" max="13566" min="13566" style="0" width="10.57"/>
    <col collapsed="false" customWidth="true" hidden="false" outlineLevel="0" max="13567" min="13567" style="0" width="12.15"/>
    <col collapsed="false" customWidth="true" hidden="false" outlineLevel="0" max="13569" min="13569" style="0" width="11.14"/>
    <col collapsed="false" customWidth="true" hidden="false" outlineLevel="0" max="13570" min="13570" style="0" width="11.43"/>
    <col collapsed="false" customWidth="true" hidden="false" outlineLevel="0" max="13571" min="13571" style="0" width="13.71"/>
    <col collapsed="false" customWidth="true" hidden="false" outlineLevel="0" max="13572" min="13572" style="0" width="15.85"/>
    <col collapsed="false" customWidth="true" hidden="false" outlineLevel="0" max="13810" min="13810" style="0" width="9.57"/>
    <col collapsed="false" customWidth="true" hidden="false" outlineLevel="0" max="13811" min="13811" style="0" width="30"/>
    <col collapsed="false" customWidth="true" hidden="false" outlineLevel="0" max="13812" min="13812" style="0" width="48.29"/>
    <col collapsed="false" customWidth="true" hidden="false" outlineLevel="0" max="13813" min="13813" style="0" width="6.85"/>
    <col collapsed="false" customWidth="true" hidden="false" outlineLevel="0" max="13814" min="13814" style="0" width="11.57"/>
    <col collapsed="false" customWidth="true" hidden="false" outlineLevel="0" max="13816" min="13815" style="0" width="13.86"/>
    <col collapsed="false" customWidth="true" hidden="false" outlineLevel="0" max="13817" min="13817" style="0" width="12"/>
    <col collapsed="false" customWidth="true" hidden="false" outlineLevel="0" max="13818" min="13818" style="0" width="44.29"/>
    <col collapsed="false" customWidth="true" hidden="false" outlineLevel="0" max="13819" min="13819" style="0" width="26.57"/>
    <col collapsed="false" customWidth="true" hidden="false" outlineLevel="0" max="13820" min="13820" style="0" width="18"/>
    <col collapsed="false" customWidth="true" hidden="false" outlineLevel="0" max="13822" min="13822" style="0" width="10.57"/>
    <col collapsed="false" customWidth="true" hidden="false" outlineLevel="0" max="13823" min="13823" style="0" width="12.15"/>
    <col collapsed="false" customWidth="true" hidden="false" outlineLevel="0" max="13825" min="13825" style="0" width="11.14"/>
    <col collapsed="false" customWidth="true" hidden="false" outlineLevel="0" max="13826" min="13826" style="0" width="11.43"/>
    <col collapsed="false" customWidth="true" hidden="false" outlineLevel="0" max="13827" min="13827" style="0" width="13.71"/>
    <col collapsed="false" customWidth="true" hidden="false" outlineLevel="0" max="13828" min="13828" style="0" width="15.85"/>
    <col collapsed="false" customWidth="true" hidden="false" outlineLevel="0" max="14066" min="14066" style="0" width="9.57"/>
    <col collapsed="false" customWidth="true" hidden="false" outlineLevel="0" max="14067" min="14067" style="0" width="30"/>
    <col collapsed="false" customWidth="true" hidden="false" outlineLevel="0" max="14068" min="14068" style="0" width="48.29"/>
    <col collapsed="false" customWidth="true" hidden="false" outlineLevel="0" max="14069" min="14069" style="0" width="6.85"/>
    <col collapsed="false" customWidth="true" hidden="false" outlineLevel="0" max="14070" min="14070" style="0" width="11.57"/>
    <col collapsed="false" customWidth="true" hidden="false" outlineLevel="0" max="14072" min="14071" style="0" width="13.86"/>
    <col collapsed="false" customWidth="true" hidden="false" outlineLevel="0" max="14073" min="14073" style="0" width="12"/>
    <col collapsed="false" customWidth="true" hidden="false" outlineLevel="0" max="14074" min="14074" style="0" width="44.29"/>
    <col collapsed="false" customWidth="true" hidden="false" outlineLevel="0" max="14075" min="14075" style="0" width="26.57"/>
    <col collapsed="false" customWidth="true" hidden="false" outlineLevel="0" max="14076" min="14076" style="0" width="18"/>
    <col collapsed="false" customWidth="true" hidden="false" outlineLevel="0" max="14078" min="14078" style="0" width="10.57"/>
    <col collapsed="false" customWidth="true" hidden="false" outlineLevel="0" max="14079" min="14079" style="0" width="12.15"/>
    <col collapsed="false" customWidth="true" hidden="false" outlineLevel="0" max="14081" min="14081" style="0" width="11.14"/>
    <col collapsed="false" customWidth="true" hidden="false" outlineLevel="0" max="14082" min="14082" style="0" width="11.43"/>
    <col collapsed="false" customWidth="true" hidden="false" outlineLevel="0" max="14083" min="14083" style="0" width="13.71"/>
    <col collapsed="false" customWidth="true" hidden="false" outlineLevel="0" max="14084" min="14084" style="0" width="15.85"/>
    <col collapsed="false" customWidth="true" hidden="false" outlineLevel="0" max="14322" min="14322" style="0" width="9.57"/>
    <col collapsed="false" customWidth="true" hidden="false" outlineLevel="0" max="14323" min="14323" style="0" width="30"/>
    <col collapsed="false" customWidth="true" hidden="false" outlineLevel="0" max="14324" min="14324" style="0" width="48.29"/>
    <col collapsed="false" customWidth="true" hidden="false" outlineLevel="0" max="14325" min="14325" style="0" width="6.85"/>
    <col collapsed="false" customWidth="true" hidden="false" outlineLevel="0" max="14326" min="14326" style="0" width="11.57"/>
    <col collapsed="false" customWidth="true" hidden="false" outlineLevel="0" max="14328" min="14327" style="0" width="13.86"/>
    <col collapsed="false" customWidth="true" hidden="false" outlineLevel="0" max="14329" min="14329" style="0" width="12"/>
    <col collapsed="false" customWidth="true" hidden="false" outlineLevel="0" max="14330" min="14330" style="0" width="44.29"/>
    <col collapsed="false" customWidth="true" hidden="false" outlineLevel="0" max="14331" min="14331" style="0" width="26.57"/>
    <col collapsed="false" customWidth="true" hidden="false" outlineLevel="0" max="14332" min="14332" style="0" width="18"/>
    <col collapsed="false" customWidth="true" hidden="false" outlineLevel="0" max="14334" min="14334" style="0" width="10.57"/>
    <col collapsed="false" customWidth="true" hidden="false" outlineLevel="0" max="14335" min="14335" style="0" width="12.15"/>
    <col collapsed="false" customWidth="true" hidden="false" outlineLevel="0" max="14337" min="14337" style="0" width="11.14"/>
    <col collapsed="false" customWidth="true" hidden="false" outlineLevel="0" max="14338" min="14338" style="0" width="11.43"/>
    <col collapsed="false" customWidth="true" hidden="false" outlineLevel="0" max="14339" min="14339" style="0" width="13.71"/>
    <col collapsed="false" customWidth="true" hidden="false" outlineLevel="0" max="14340" min="14340" style="0" width="15.85"/>
    <col collapsed="false" customWidth="true" hidden="false" outlineLevel="0" max="14578" min="14578" style="0" width="9.57"/>
    <col collapsed="false" customWidth="true" hidden="false" outlineLevel="0" max="14579" min="14579" style="0" width="30"/>
    <col collapsed="false" customWidth="true" hidden="false" outlineLevel="0" max="14580" min="14580" style="0" width="48.29"/>
    <col collapsed="false" customWidth="true" hidden="false" outlineLevel="0" max="14581" min="14581" style="0" width="6.85"/>
    <col collapsed="false" customWidth="true" hidden="false" outlineLevel="0" max="14582" min="14582" style="0" width="11.57"/>
    <col collapsed="false" customWidth="true" hidden="false" outlineLevel="0" max="14584" min="14583" style="0" width="13.86"/>
    <col collapsed="false" customWidth="true" hidden="false" outlineLevel="0" max="14585" min="14585" style="0" width="12"/>
    <col collapsed="false" customWidth="true" hidden="false" outlineLevel="0" max="14586" min="14586" style="0" width="44.29"/>
    <col collapsed="false" customWidth="true" hidden="false" outlineLevel="0" max="14587" min="14587" style="0" width="26.57"/>
    <col collapsed="false" customWidth="true" hidden="false" outlineLevel="0" max="14588" min="14588" style="0" width="18"/>
    <col collapsed="false" customWidth="true" hidden="false" outlineLevel="0" max="14590" min="14590" style="0" width="10.57"/>
    <col collapsed="false" customWidth="true" hidden="false" outlineLevel="0" max="14591" min="14591" style="0" width="12.15"/>
    <col collapsed="false" customWidth="true" hidden="false" outlineLevel="0" max="14593" min="14593" style="0" width="11.14"/>
    <col collapsed="false" customWidth="true" hidden="false" outlineLevel="0" max="14594" min="14594" style="0" width="11.43"/>
    <col collapsed="false" customWidth="true" hidden="false" outlineLevel="0" max="14595" min="14595" style="0" width="13.71"/>
    <col collapsed="false" customWidth="true" hidden="false" outlineLevel="0" max="14596" min="14596" style="0" width="15.85"/>
    <col collapsed="false" customWidth="true" hidden="false" outlineLevel="0" max="14834" min="14834" style="0" width="9.57"/>
    <col collapsed="false" customWidth="true" hidden="false" outlineLevel="0" max="14835" min="14835" style="0" width="30"/>
    <col collapsed="false" customWidth="true" hidden="false" outlineLevel="0" max="14836" min="14836" style="0" width="48.29"/>
    <col collapsed="false" customWidth="true" hidden="false" outlineLevel="0" max="14837" min="14837" style="0" width="6.85"/>
    <col collapsed="false" customWidth="true" hidden="false" outlineLevel="0" max="14838" min="14838" style="0" width="11.57"/>
    <col collapsed="false" customWidth="true" hidden="false" outlineLevel="0" max="14840" min="14839" style="0" width="13.86"/>
    <col collapsed="false" customWidth="true" hidden="false" outlineLevel="0" max="14841" min="14841" style="0" width="12"/>
    <col collapsed="false" customWidth="true" hidden="false" outlineLevel="0" max="14842" min="14842" style="0" width="44.29"/>
    <col collapsed="false" customWidth="true" hidden="false" outlineLevel="0" max="14843" min="14843" style="0" width="26.57"/>
    <col collapsed="false" customWidth="true" hidden="false" outlineLevel="0" max="14844" min="14844" style="0" width="18"/>
    <col collapsed="false" customWidth="true" hidden="false" outlineLevel="0" max="14846" min="14846" style="0" width="10.57"/>
    <col collapsed="false" customWidth="true" hidden="false" outlineLevel="0" max="14847" min="14847" style="0" width="12.15"/>
    <col collapsed="false" customWidth="true" hidden="false" outlineLevel="0" max="14849" min="14849" style="0" width="11.14"/>
    <col collapsed="false" customWidth="true" hidden="false" outlineLevel="0" max="14850" min="14850" style="0" width="11.43"/>
    <col collapsed="false" customWidth="true" hidden="false" outlineLevel="0" max="14851" min="14851" style="0" width="13.71"/>
    <col collapsed="false" customWidth="true" hidden="false" outlineLevel="0" max="14852" min="14852" style="0" width="15.85"/>
    <col collapsed="false" customWidth="true" hidden="false" outlineLevel="0" max="15090" min="15090" style="0" width="9.57"/>
    <col collapsed="false" customWidth="true" hidden="false" outlineLevel="0" max="15091" min="15091" style="0" width="30"/>
    <col collapsed="false" customWidth="true" hidden="false" outlineLevel="0" max="15092" min="15092" style="0" width="48.29"/>
    <col collapsed="false" customWidth="true" hidden="false" outlineLevel="0" max="15093" min="15093" style="0" width="6.85"/>
    <col collapsed="false" customWidth="true" hidden="false" outlineLevel="0" max="15094" min="15094" style="0" width="11.57"/>
    <col collapsed="false" customWidth="true" hidden="false" outlineLevel="0" max="15096" min="15095" style="0" width="13.86"/>
    <col collapsed="false" customWidth="true" hidden="false" outlineLevel="0" max="15097" min="15097" style="0" width="12"/>
    <col collapsed="false" customWidth="true" hidden="false" outlineLevel="0" max="15098" min="15098" style="0" width="44.29"/>
    <col collapsed="false" customWidth="true" hidden="false" outlineLevel="0" max="15099" min="15099" style="0" width="26.57"/>
    <col collapsed="false" customWidth="true" hidden="false" outlineLevel="0" max="15100" min="15100" style="0" width="18"/>
    <col collapsed="false" customWidth="true" hidden="false" outlineLevel="0" max="15102" min="15102" style="0" width="10.57"/>
    <col collapsed="false" customWidth="true" hidden="false" outlineLevel="0" max="15103" min="15103" style="0" width="12.15"/>
    <col collapsed="false" customWidth="true" hidden="false" outlineLevel="0" max="15105" min="15105" style="0" width="11.14"/>
    <col collapsed="false" customWidth="true" hidden="false" outlineLevel="0" max="15106" min="15106" style="0" width="11.43"/>
    <col collapsed="false" customWidth="true" hidden="false" outlineLevel="0" max="15107" min="15107" style="0" width="13.71"/>
    <col collapsed="false" customWidth="true" hidden="false" outlineLevel="0" max="15108" min="15108" style="0" width="15.85"/>
    <col collapsed="false" customWidth="true" hidden="false" outlineLevel="0" max="15346" min="15346" style="0" width="9.57"/>
    <col collapsed="false" customWidth="true" hidden="false" outlineLevel="0" max="15347" min="15347" style="0" width="30"/>
    <col collapsed="false" customWidth="true" hidden="false" outlineLevel="0" max="15348" min="15348" style="0" width="48.29"/>
    <col collapsed="false" customWidth="true" hidden="false" outlineLevel="0" max="15349" min="15349" style="0" width="6.85"/>
    <col collapsed="false" customWidth="true" hidden="false" outlineLevel="0" max="15350" min="15350" style="0" width="11.57"/>
    <col collapsed="false" customWidth="true" hidden="false" outlineLevel="0" max="15352" min="15351" style="0" width="13.86"/>
    <col collapsed="false" customWidth="true" hidden="false" outlineLevel="0" max="15353" min="15353" style="0" width="12"/>
    <col collapsed="false" customWidth="true" hidden="false" outlineLevel="0" max="15354" min="15354" style="0" width="44.29"/>
    <col collapsed="false" customWidth="true" hidden="false" outlineLevel="0" max="15355" min="15355" style="0" width="26.57"/>
    <col collapsed="false" customWidth="true" hidden="false" outlineLevel="0" max="15356" min="15356" style="0" width="18"/>
    <col collapsed="false" customWidth="true" hidden="false" outlineLevel="0" max="15358" min="15358" style="0" width="10.57"/>
    <col collapsed="false" customWidth="true" hidden="false" outlineLevel="0" max="15359" min="15359" style="0" width="12.15"/>
    <col collapsed="false" customWidth="true" hidden="false" outlineLevel="0" max="15361" min="15361" style="0" width="11.14"/>
    <col collapsed="false" customWidth="true" hidden="false" outlineLevel="0" max="15362" min="15362" style="0" width="11.43"/>
    <col collapsed="false" customWidth="true" hidden="false" outlineLevel="0" max="15363" min="15363" style="0" width="13.71"/>
    <col collapsed="false" customWidth="true" hidden="false" outlineLevel="0" max="15364" min="15364" style="0" width="15.85"/>
    <col collapsed="false" customWidth="true" hidden="false" outlineLevel="0" max="15602" min="15602" style="0" width="9.57"/>
    <col collapsed="false" customWidth="true" hidden="false" outlineLevel="0" max="15603" min="15603" style="0" width="30"/>
    <col collapsed="false" customWidth="true" hidden="false" outlineLevel="0" max="15604" min="15604" style="0" width="48.29"/>
    <col collapsed="false" customWidth="true" hidden="false" outlineLevel="0" max="15605" min="15605" style="0" width="6.85"/>
    <col collapsed="false" customWidth="true" hidden="false" outlineLevel="0" max="15606" min="15606" style="0" width="11.57"/>
    <col collapsed="false" customWidth="true" hidden="false" outlineLevel="0" max="15608" min="15607" style="0" width="13.86"/>
    <col collapsed="false" customWidth="true" hidden="false" outlineLevel="0" max="15609" min="15609" style="0" width="12"/>
    <col collapsed="false" customWidth="true" hidden="false" outlineLevel="0" max="15610" min="15610" style="0" width="44.29"/>
    <col collapsed="false" customWidth="true" hidden="false" outlineLevel="0" max="15611" min="15611" style="0" width="26.57"/>
    <col collapsed="false" customWidth="true" hidden="false" outlineLevel="0" max="15612" min="15612" style="0" width="18"/>
    <col collapsed="false" customWidth="true" hidden="false" outlineLevel="0" max="15614" min="15614" style="0" width="10.57"/>
    <col collapsed="false" customWidth="true" hidden="false" outlineLevel="0" max="15615" min="15615" style="0" width="12.15"/>
    <col collapsed="false" customWidth="true" hidden="false" outlineLevel="0" max="15617" min="15617" style="0" width="11.14"/>
    <col collapsed="false" customWidth="true" hidden="false" outlineLevel="0" max="15618" min="15618" style="0" width="11.43"/>
    <col collapsed="false" customWidth="true" hidden="false" outlineLevel="0" max="15619" min="15619" style="0" width="13.71"/>
    <col collapsed="false" customWidth="true" hidden="false" outlineLevel="0" max="15620" min="15620" style="0" width="15.85"/>
    <col collapsed="false" customWidth="true" hidden="false" outlineLevel="0" max="15858" min="15858" style="0" width="9.57"/>
    <col collapsed="false" customWidth="true" hidden="false" outlineLevel="0" max="15859" min="15859" style="0" width="30"/>
    <col collapsed="false" customWidth="true" hidden="false" outlineLevel="0" max="15860" min="15860" style="0" width="48.29"/>
    <col collapsed="false" customWidth="true" hidden="false" outlineLevel="0" max="15861" min="15861" style="0" width="6.85"/>
    <col collapsed="false" customWidth="true" hidden="false" outlineLevel="0" max="15862" min="15862" style="0" width="11.57"/>
    <col collapsed="false" customWidth="true" hidden="false" outlineLevel="0" max="15864" min="15863" style="0" width="13.86"/>
    <col collapsed="false" customWidth="true" hidden="false" outlineLevel="0" max="15865" min="15865" style="0" width="12"/>
    <col collapsed="false" customWidth="true" hidden="false" outlineLevel="0" max="15866" min="15866" style="0" width="44.29"/>
    <col collapsed="false" customWidth="true" hidden="false" outlineLevel="0" max="15867" min="15867" style="0" width="26.57"/>
    <col collapsed="false" customWidth="true" hidden="false" outlineLevel="0" max="15868" min="15868" style="0" width="18"/>
    <col collapsed="false" customWidth="true" hidden="false" outlineLevel="0" max="15870" min="15870" style="0" width="10.57"/>
    <col collapsed="false" customWidth="true" hidden="false" outlineLevel="0" max="15871" min="15871" style="0" width="12.15"/>
    <col collapsed="false" customWidth="true" hidden="false" outlineLevel="0" max="15873" min="15873" style="0" width="11.14"/>
    <col collapsed="false" customWidth="true" hidden="false" outlineLevel="0" max="15874" min="15874" style="0" width="11.43"/>
    <col collapsed="false" customWidth="true" hidden="false" outlineLevel="0" max="15875" min="15875" style="0" width="13.71"/>
    <col collapsed="false" customWidth="true" hidden="false" outlineLevel="0" max="15876" min="15876" style="0" width="15.85"/>
    <col collapsed="false" customWidth="true" hidden="false" outlineLevel="0" max="16114" min="16114" style="0" width="9.57"/>
    <col collapsed="false" customWidth="true" hidden="false" outlineLevel="0" max="16115" min="16115" style="0" width="30"/>
    <col collapsed="false" customWidth="true" hidden="false" outlineLevel="0" max="16116" min="16116" style="0" width="48.29"/>
    <col collapsed="false" customWidth="true" hidden="false" outlineLevel="0" max="16117" min="16117" style="0" width="6.85"/>
    <col collapsed="false" customWidth="true" hidden="false" outlineLevel="0" max="16118" min="16118" style="0" width="11.57"/>
    <col collapsed="false" customWidth="true" hidden="false" outlineLevel="0" max="16120" min="16119" style="0" width="13.86"/>
    <col collapsed="false" customWidth="true" hidden="false" outlineLevel="0" max="16121" min="16121" style="0" width="12"/>
    <col collapsed="false" customWidth="true" hidden="false" outlineLevel="0" max="16122" min="16122" style="0" width="44.29"/>
    <col collapsed="false" customWidth="true" hidden="false" outlineLevel="0" max="16123" min="16123" style="0" width="26.57"/>
    <col collapsed="false" customWidth="true" hidden="false" outlineLevel="0" max="16124" min="16124" style="0" width="18"/>
    <col collapsed="false" customWidth="true" hidden="false" outlineLevel="0" max="16126" min="16126" style="0" width="10.57"/>
    <col collapsed="false" customWidth="true" hidden="false" outlineLevel="0" max="16127" min="16127" style="0" width="12.15"/>
    <col collapsed="false" customWidth="true" hidden="false" outlineLevel="0" max="16129" min="16129" style="0" width="11.14"/>
    <col collapsed="false" customWidth="true" hidden="false" outlineLevel="0" max="16130" min="16130" style="0" width="11.43"/>
    <col collapsed="false" customWidth="true" hidden="false" outlineLevel="0" max="16131" min="16131" style="0" width="13.71"/>
    <col collapsed="false" customWidth="true" hidden="false" outlineLevel="0" max="16132" min="16132" style="0" width="15.85"/>
  </cols>
  <sheetData>
    <row r="1" s="8" customFormat="true" ht="28.5" hidden="false" customHeight="true" outlineLevel="0" collapsed="false">
      <c r="A1" s="7" t="s">
        <v>0</v>
      </c>
      <c r="B1" s="7"/>
      <c r="C1" s="7"/>
      <c r="D1" s="7"/>
      <c r="E1" s="7"/>
      <c r="F1" s="7"/>
      <c r="G1" s="7"/>
      <c r="Q1" s="9"/>
      <c r="R1" s="9"/>
      <c r="V1" s="10"/>
    </row>
    <row r="2" s="8" customFormat="true" ht="15.75" hidden="false" customHeight="true" outlineLevel="0" collapsed="false">
      <c r="A2" s="11" t="s">
        <v>1</v>
      </c>
      <c r="B2" s="11"/>
      <c r="C2" s="11"/>
      <c r="D2" s="11"/>
      <c r="E2" s="11"/>
      <c r="F2" s="11"/>
      <c r="G2" s="11"/>
      <c r="Q2" s="9"/>
      <c r="R2" s="9"/>
      <c r="V2" s="10"/>
    </row>
    <row r="3" s="8" customFormat="true" ht="15.75" hidden="false" customHeight="true" outlineLevel="0" collapsed="false">
      <c r="A3" s="12" t="s">
        <v>2</v>
      </c>
      <c r="B3" s="12"/>
      <c r="C3" s="12"/>
      <c r="D3" s="12"/>
      <c r="E3" s="12"/>
      <c r="F3" s="12"/>
      <c r="G3" s="12"/>
      <c r="Q3" s="9"/>
      <c r="R3" s="9"/>
      <c r="V3" s="10"/>
    </row>
    <row r="4" s="8" customFormat="true" ht="15" hidden="false" customHeight="true" outlineLevel="0" collapsed="false">
      <c r="A4" s="13" t="s">
        <v>3</v>
      </c>
      <c r="B4" s="13"/>
      <c r="C4" s="13"/>
      <c r="D4" s="13"/>
      <c r="E4" s="13"/>
      <c r="F4" s="14" t="s">
        <v>4</v>
      </c>
      <c r="G4" s="14"/>
      <c r="Q4" s="9"/>
      <c r="R4" s="9"/>
      <c r="V4" s="10"/>
    </row>
    <row r="5" s="8" customFormat="true" ht="15" hidden="false" customHeight="true" outlineLevel="0" collapsed="false">
      <c r="A5" s="13" t="s">
        <v>5</v>
      </c>
      <c r="B5" s="13"/>
      <c r="C5" s="13"/>
      <c r="D5" s="13"/>
      <c r="E5" s="13"/>
      <c r="F5" s="14" t="s">
        <v>6</v>
      </c>
      <c r="G5" s="14"/>
      <c r="Q5" s="9"/>
      <c r="R5" s="9"/>
      <c r="V5" s="10"/>
    </row>
    <row r="6" s="8" customFormat="true" ht="15" hidden="false" customHeight="true" outlineLevel="0" collapsed="false">
      <c r="A6" s="15"/>
      <c r="B6" s="16"/>
      <c r="C6" s="16"/>
      <c r="D6" s="16"/>
      <c r="E6" s="17"/>
      <c r="F6" s="14" t="s">
        <v>7</v>
      </c>
      <c r="G6" s="14"/>
      <c r="H6" s="18"/>
      <c r="Q6" s="9"/>
      <c r="R6" s="9"/>
      <c r="V6" s="10"/>
    </row>
    <row r="7" customFormat="false" ht="15" hidden="false" customHeight="false" outlineLevel="0" collapsed="false">
      <c r="A7" s="19" t="s">
        <v>8</v>
      </c>
      <c r="B7" s="20"/>
      <c r="C7" s="20" t="s">
        <v>9</v>
      </c>
      <c r="D7" s="20" t="s">
        <v>10</v>
      </c>
      <c r="E7" s="21"/>
      <c r="F7" s="21"/>
      <c r="G7" s="21" t="s">
        <v>11</v>
      </c>
      <c r="H7" s="22"/>
      <c r="T7" s="23" t="s">
        <v>12</v>
      </c>
      <c r="U7" s="23" t="s">
        <v>13</v>
      </c>
      <c r="V7" s="24" t="s">
        <v>14</v>
      </c>
      <c r="W7" s="25" t="s">
        <v>15</v>
      </c>
    </row>
    <row r="8" customFormat="false" ht="15" hidden="false" customHeight="false" outlineLevel="0" collapsed="false">
      <c r="A8" s="26" t="s">
        <v>16</v>
      </c>
      <c r="B8" s="27"/>
      <c r="C8" s="28" t="s">
        <v>17</v>
      </c>
      <c r="D8" s="29" t="n">
        <f aca="false">G8/$F$24</f>
        <v>0.0361150858083371</v>
      </c>
      <c r="E8" s="30"/>
      <c r="F8" s="30"/>
      <c r="G8" s="31" t="n">
        <f aca="false">'Orçamento sintetico '!H8</f>
        <v>106127.118283432</v>
      </c>
      <c r="H8" s="22"/>
      <c r="T8" s="32" t="n">
        <v>0.3</v>
      </c>
      <c r="U8" s="32" t="n">
        <v>0.2</v>
      </c>
      <c r="V8" s="33"/>
      <c r="W8" s="34" t="n">
        <f aca="false">SUM(W9:W23)</f>
        <v>0</v>
      </c>
    </row>
    <row r="9" customFormat="false" ht="15" hidden="false" customHeight="false" outlineLevel="0" collapsed="false">
      <c r="A9" s="26" t="s">
        <v>18</v>
      </c>
      <c r="B9" s="27"/>
      <c r="C9" s="28" t="s">
        <v>19</v>
      </c>
      <c r="D9" s="29" t="n">
        <f aca="false">G9/$F$24</f>
        <v>0.0317574769226142</v>
      </c>
      <c r="E9" s="30"/>
      <c r="F9" s="30"/>
      <c r="G9" s="31" t="n">
        <f aca="false">'Orçamento sintetico '!H12</f>
        <v>93321.93</v>
      </c>
      <c r="H9" s="22"/>
      <c r="S9" s="35"/>
      <c r="V9" s="36"/>
      <c r="W9" s="36"/>
    </row>
    <row r="10" customFormat="false" ht="15" hidden="false" customHeight="false" outlineLevel="0" collapsed="false">
      <c r="A10" s="26" t="s">
        <v>20</v>
      </c>
      <c r="B10" s="27"/>
      <c r="C10" s="28" t="s">
        <v>21</v>
      </c>
      <c r="D10" s="29" t="n">
        <f aca="false">G10/$F$24</f>
        <v>0.00545201850489575</v>
      </c>
      <c r="E10" s="30"/>
      <c r="F10" s="30"/>
      <c r="G10" s="31" t="n">
        <f aca="false">'Orçamento sintetico '!H25</f>
        <v>16021.2</v>
      </c>
      <c r="H10" s="22"/>
      <c r="S10" s="35"/>
      <c r="V10" s="36"/>
      <c r="W10" s="36"/>
    </row>
    <row r="11" customFormat="false" ht="15" hidden="false" customHeight="false" outlineLevel="0" collapsed="false">
      <c r="A11" s="26" t="s">
        <v>22</v>
      </c>
      <c r="B11" s="27"/>
      <c r="C11" s="28" t="s">
        <v>23</v>
      </c>
      <c r="D11" s="29" t="n">
        <f aca="false">G11/$F$24</f>
        <v>0.169093245370309</v>
      </c>
      <c r="E11" s="30"/>
      <c r="F11" s="30"/>
      <c r="G11" s="31" t="n">
        <f aca="false">'Orçamento sintetico '!H27</f>
        <v>496894.260409079</v>
      </c>
      <c r="H11" s="22"/>
      <c r="S11" s="35"/>
      <c r="V11" s="36"/>
      <c r="W11" s="36"/>
    </row>
    <row r="12" customFormat="false" ht="15" hidden="false" customHeight="false" outlineLevel="0" collapsed="false">
      <c r="A12" s="26" t="s">
        <v>24</v>
      </c>
      <c r="B12" s="37"/>
      <c r="C12" s="28" t="s">
        <v>25</v>
      </c>
      <c r="D12" s="29" t="n">
        <f aca="false">G12/$F$24</f>
        <v>0.085102105048641</v>
      </c>
      <c r="E12" s="30"/>
      <c r="F12" s="30"/>
      <c r="G12" s="31" t="n">
        <f aca="false">'Orçamento sintetico '!H39</f>
        <v>250079.460328493</v>
      </c>
      <c r="H12" s="22"/>
      <c r="S12" s="35"/>
      <c r="V12" s="36"/>
      <c r="W12" s="36"/>
    </row>
    <row r="13" customFormat="false" ht="15" hidden="false" customHeight="false" outlineLevel="0" collapsed="false">
      <c r="A13" s="26" t="s">
        <v>26</v>
      </c>
      <c r="B13" s="27"/>
      <c r="C13" s="28" t="s">
        <v>27</v>
      </c>
      <c r="D13" s="29" t="n">
        <f aca="false">G13/$F$24</f>
        <v>0.0102103274530156</v>
      </c>
      <c r="E13" s="30"/>
      <c r="F13" s="30"/>
      <c r="G13" s="31" t="n">
        <f aca="false">'Orçamento sintetico '!H53</f>
        <v>30003.8780212065</v>
      </c>
      <c r="H13" s="22"/>
      <c r="S13" s="35"/>
      <c r="V13" s="36"/>
      <c r="W13" s="36"/>
    </row>
    <row r="14" customFormat="false" ht="15" hidden="false" customHeight="false" outlineLevel="0" collapsed="false">
      <c r="A14" s="26" t="s">
        <v>28</v>
      </c>
      <c r="B14" s="27"/>
      <c r="C14" s="28" t="s">
        <v>29</v>
      </c>
      <c r="D14" s="29" t="n">
        <f aca="false">G14/$F$24</f>
        <v>0.0578261323008031</v>
      </c>
      <c r="E14" s="30"/>
      <c r="F14" s="30"/>
      <c r="G14" s="31" t="n">
        <f aca="false">'Orçamento sintetico '!H56</f>
        <v>169926.795</v>
      </c>
      <c r="H14" s="22"/>
      <c r="S14" s="35"/>
      <c r="V14" s="36"/>
      <c r="W14" s="36"/>
    </row>
    <row r="15" customFormat="false" ht="15" hidden="false" customHeight="false" outlineLevel="0" collapsed="false">
      <c r="A15" s="26" t="s">
        <v>30</v>
      </c>
      <c r="B15" s="27"/>
      <c r="C15" s="28" t="s">
        <v>31</v>
      </c>
      <c r="D15" s="29" t="n">
        <f aca="false">G15/$F$24</f>
        <v>0.0717966319868801</v>
      </c>
      <c r="E15" s="30"/>
      <c r="F15" s="30"/>
      <c r="G15" s="31" t="n">
        <f aca="false">'Orçamento sintetico '!H60</f>
        <v>210980.245088181</v>
      </c>
      <c r="H15" s="22"/>
      <c r="S15" s="35"/>
      <c r="V15" s="36"/>
      <c r="W15" s="36"/>
    </row>
    <row r="16" customFormat="false" ht="15" hidden="false" customHeight="false" outlineLevel="0" collapsed="false">
      <c r="A16" s="26" t="s">
        <v>32</v>
      </c>
      <c r="B16" s="27"/>
      <c r="C16" s="28" t="s">
        <v>33</v>
      </c>
      <c r="D16" s="29" t="n">
        <f aca="false">G16/$F$24</f>
        <v>0.125330100209652</v>
      </c>
      <c r="E16" s="30"/>
      <c r="F16" s="30"/>
      <c r="G16" s="31" t="n">
        <f aca="false">'Orçamento sintetico '!H71</f>
        <v>368292.697406621</v>
      </c>
      <c r="H16" s="22"/>
      <c r="S16" s="35"/>
      <c r="V16" s="36"/>
      <c r="W16" s="36"/>
    </row>
    <row r="17" customFormat="false" ht="15" hidden="false" customHeight="false" outlineLevel="0" collapsed="false">
      <c r="A17" s="26" t="s">
        <v>34</v>
      </c>
      <c r="B17" s="37"/>
      <c r="C17" s="28" t="s">
        <v>35</v>
      </c>
      <c r="D17" s="29" t="n">
        <f aca="false">G17/$F$24</f>
        <v>0.0227839531082111</v>
      </c>
      <c r="E17" s="30"/>
      <c r="F17" s="30"/>
      <c r="G17" s="31" t="n">
        <f aca="false">'Orçamento sintetico '!H81</f>
        <v>66952.5001078937</v>
      </c>
      <c r="H17" s="22"/>
      <c r="S17" s="35"/>
      <c r="V17" s="36"/>
      <c r="W17" s="36"/>
    </row>
    <row r="18" customFormat="false" ht="15" hidden="false" customHeight="false" outlineLevel="0" collapsed="false">
      <c r="A18" s="26" t="s">
        <v>36</v>
      </c>
      <c r="B18" s="27"/>
      <c r="C18" s="28" t="s">
        <v>37</v>
      </c>
      <c r="D18" s="29" t="n">
        <f aca="false">G18/$F$24</f>
        <v>0.140021353661827</v>
      </c>
      <c r="E18" s="30"/>
      <c r="F18" s="30"/>
      <c r="G18" s="31" t="n">
        <f aca="false">'Orçamento sintetico '!H97</f>
        <v>411464.14108324</v>
      </c>
      <c r="H18" s="22"/>
      <c r="S18" s="35"/>
      <c r="V18" s="36"/>
      <c r="W18" s="36"/>
    </row>
    <row r="19" customFormat="false" ht="15" hidden="false" customHeight="false" outlineLevel="0" collapsed="false">
      <c r="A19" s="26" t="s">
        <v>38</v>
      </c>
      <c r="B19" s="37"/>
      <c r="C19" s="28" t="s">
        <v>39</v>
      </c>
      <c r="D19" s="29" t="n">
        <f aca="false">G19/$F$24</f>
        <v>0.0617098285176024</v>
      </c>
      <c r="E19" s="30"/>
      <c r="F19" s="30"/>
      <c r="G19" s="31" t="n">
        <f aca="false">'Orçamento sintetico '!H122</f>
        <v>181339.352344167</v>
      </c>
      <c r="S19" s="35"/>
      <c r="V19" s="36"/>
      <c r="W19" s="36"/>
    </row>
    <row r="20" customFormat="false" ht="15" hidden="false" customHeight="false" outlineLevel="0" collapsed="false">
      <c r="A20" s="26" t="s">
        <v>40</v>
      </c>
      <c r="B20" s="37"/>
      <c r="C20" s="28" t="s">
        <v>41</v>
      </c>
      <c r="D20" s="29" t="n">
        <f aca="false">G20/$F$24</f>
        <v>0.0690638897873474</v>
      </c>
      <c r="E20" s="30"/>
      <c r="F20" s="30"/>
      <c r="G20" s="31" t="n">
        <f aca="false">'Orçamento sintetico '!H152</f>
        <v>202949.859775321</v>
      </c>
      <c r="S20" s="35"/>
      <c r="V20" s="36"/>
      <c r="W20" s="36"/>
    </row>
    <row r="21" customFormat="false" ht="15" hidden="false" customHeight="false" outlineLevel="0" collapsed="false">
      <c r="A21" s="26" t="s">
        <v>42</v>
      </c>
      <c r="B21" s="37"/>
      <c r="C21" s="28" t="s">
        <v>43</v>
      </c>
      <c r="D21" s="29" t="n">
        <f aca="false">G21/$F$24</f>
        <v>0.0254733785894367</v>
      </c>
      <c r="E21" s="30"/>
      <c r="F21" s="30"/>
      <c r="G21" s="31" t="n">
        <f aca="false">'Orçamento sintetico '!H190</f>
        <v>74855.595719385</v>
      </c>
      <c r="S21" s="35"/>
      <c r="V21" s="36"/>
      <c r="W21" s="36"/>
    </row>
    <row r="22" customFormat="false" ht="15" hidden="false" customHeight="false" outlineLevel="0" collapsed="false">
      <c r="A22" s="26" t="s">
        <v>44</v>
      </c>
      <c r="B22" s="37"/>
      <c r="C22" s="28" t="s">
        <v>45</v>
      </c>
      <c r="D22" s="29" t="n">
        <f aca="false">G22/$F$24</f>
        <v>0.0815751326938587</v>
      </c>
      <c r="E22" s="30"/>
      <c r="F22" s="30"/>
      <c r="G22" s="31" t="n">
        <f aca="false">'Orçamento sintetico '!H206</f>
        <v>239715.165079</v>
      </c>
      <c r="S22" s="35"/>
      <c r="V22" s="36"/>
      <c r="W22" s="36"/>
    </row>
    <row r="23" customFormat="false" ht="15" hidden="false" customHeight="false" outlineLevel="0" collapsed="false">
      <c r="A23" s="38" t="n">
        <v>16</v>
      </c>
      <c r="B23" s="39"/>
      <c r="C23" s="40" t="s">
        <v>46</v>
      </c>
      <c r="D23" s="29" t="n">
        <f aca="false">G23/$F$24</f>
        <v>0.00668934003656915</v>
      </c>
      <c r="E23" s="41"/>
      <c r="F23" s="30"/>
      <c r="G23" s="31" t="n">
        <f aca="false">'Orçamento sintetico '!H218</f>
        <v>19657.17</v>
      </c>
      <c r="S23" s="35"/>
      <c r="V23" s="42"/>
      <c r="W23" s="36"/>
    </row>
    <row r="24" customFormat="false" ht="15" hidden="false" customHeight="true" outlineLevel="0" collapsed="false">
      <c r="A24" s="43" t="s">
        <v>47</v>
      </c>
      <c r="B24" s="43"/>
      <c r="C24" s="43"/>
      <c r="D24" s="43"/>
      <c r="E24" s="43"/>
      <c r="F24" s="44" t="n">
        <f aca="false">G23+G22+G21+G20+G19+G18+G17+G16+G15+G14+G13+G12+G11+G10+G9+G8</f>
        <v>2938581.36864602</v>
      </c>
      <c r="G24" s="44"/>
    </row>
  </sheetData>
  <mergeCells count="10">
    <mergeCell ref="A1:G1"/>
    <mergeCell ref="A2:G2"/>
    <mergeCell ref="A3:G3"/>
    <mergeCell ref="A4:E4"/>
    <mergeCell ref="F4:G4"/>
    <mergeCell ref="A5:E5"/>
    <mergeCell ref="F5:G5"/>
    <mergeCell ref="F6:G6"/>
    <mergeCell ref="A24:E24"/>
    <mergeCell ref="F24:G24"/>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2D050"/>
    <pageSetUpPr fitToPage="false"/>
  </sheetPr>
  <dimension ref="B1:X220"/>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C11" activeCellId="0" sqref="C11"/>
    </sheetView>
  </sheetViews>
  <sheetFormatPr defaultColWidth="8.6796875" defaultRowHeight="13.8" zeroHeight="false" outlineLevelRow="0" outlineLevelCol="0"/>
  <cols>
    <col collapsed="false" customWidth="true" hidden="false" outlineLevel="0" max="1" min="1" style="0" width="4.48"/>
    <col collapsed="false" customWidth="true" hidden="false" outlineLevel="0" max="2" min="2" style="1" width="10.85"/>
    <col collapsed="false" customWidth="true" hidden="false" outlineLevel="0" max="3" min="3" style="2" width="28.42"/>
    <col collapsed="false" customWidth="true" hidden="false" outlineLevel="0" max="4" min="4" style="3" width="48.29"/>
    <col collapsed="false" customWidth="true" hidden="false" outlineLevel="0" max="5" min="5" style="2" width="6.85"/>
    <col collapsed="false" customWidth="true" hidden="false" outlineLevel="0" max="6" min="6" style="4" width="11.57"/>
    <col collapsed="false" customWidth="true" hidden="false" outlineLevel="0" max="8" min="7" style="4" width="13.86"/>
    <col collapsed="false" customWidth="true" hidden="true" outlineLevel="0" max="17" min="15" style="0" width="11.53"/>
    <col collapsed="false" customWidth="true" hidden="true" outlineLevel="0" max="18" min="18" style="5" width="12.57"/>
    <col collapsed="false" customWidth="true" hidden="true" outlineLevel="0" max="19" min="19" style="5" width="12.29"/>
    <col collapsed="false" customWidth="true" hidden="true" outlineLevel="0" max="20" min="20" style="0" width="11.53"/>
    <col collapsed="false" customWidth="true" hidden="true" outlineLevel="0" max="21" min="21" style="0" width="12"/>
    <col collapsed="false" customWidth="true" hidden="true" outlineLevel="0" max="22" min="22" style="0" width="23.57"/>
    <col collapsed="false" customWidth="true" hidden="true" outlineLevel="0" max="23" min="23" style="6" width="20"/>
    <col collapsed="false" customWidth="true" hidden="true" outlineLevel="0" max="24" min="24" style="0" width="23.57"/>
    <col collapsed="false" customWidth="true" hidden="true" outlineLevel="0" max="32" min="25" style="0" width="11.53"/>
    <col collapsed="false" customWidth="true" hidden="false" outlineLevel="0" max="243" min="243" style="0" width="9.57"/>
    <col collapsed="false" customWidth="true" hidden="false" outlineLevel="0" max="244" min="244" style="0" width="30"/>
    <col collapsed="false" customWidth="true" hidden="false" outlineLevel="0" max="245" min="245" style="0" width="48.29"/>
    <col collapsed="false" customWidth="true" hidden="false" outlineLevel="0" max="246" min="246" style="0" width="6.85"/>
    <col collapsed="false" customWidth="true" hidden="false" outlineLevel="0" max="247" min="247" style="0" width="11.57"/>
    <col collapsed="false" customWidth="true" hidden="false" outlineLevel="0" max="249" min="248" style="0" width="13.86"/>
    <col collapsed="false" customWidth="true" hidden="false" outlineLevel="0" max="250" min="250" style="0" width="12"/>
    <col collapsed="false" customWidth="true" hidden="false" outlineLevel="0" max="251" min="251" style="0" width="44.29"/>
    <col collapsed="false" customWidth="true" hidden="false" outlineLevel="0" max="252" min="252" style="0" width="26.57"/>
    <col collapsed="false" customWidth="true" hidden="false" outlineLevel="0" max="253" min="253" style="0" width="18"/>
    <col collapsed="false" customWidth="true" hidden="false" outlineLevel="0" max="255" min="255" style="0" width="10.57"/>
    <col collapsed="false" customWidth="true" hidden="false" outlineLevel="0" max="256" min="256" style="0" width="12.15"/>
    <col collapsed="false" customWidth="true" hidden="false" outlineLevel="0" max="258" min="258" style="0" width="11.14"/>
    <col collapsed="false" customWidth="true" hidden="false" outlineLevel="0" max="259" min="259" style="0" width="11.43"/>
    <col collapsed="false" customWidth="true" hidden="false" outlineLevel="0" max="260" min="260" style="0" width="13.71"/>
    <col collapsed="false" customWidth="true" hidden="false" outlineLevel="0" max="261" min="261" style="0" width="15.85"/>
    <col collapsed="false" customWidth="true" hidden="false" outlineLevel="0" max="499" min="499" style="0" width="9.57"/>
    <col collapsed="false" customWidth="true" hidden="false" outlineLevel="0" max="500" min="500" style="0" width="30"/>
    <col collapsed="false" customWidth="true" hidden="false" outlineLevel="0" max="501" min="501" style="0" width="48.29"/>
    <col collapsed="false" customWidth="true" hidden="false" outlineLevel="0" max="502" min="502" style="0" width="6.85"/>
    <col collapsed="false" customWidth="true" hidden="false" outlineLevel="0" max="503" min="503" style="0" width="11.57"/>
    <col collapsed="false" customWidth="true" hidden="false" outlineLevel="0" max="505" min="504" style="0" width="13.86"/>
    <col collapsed="false" customWidth="true" hidden="false" outlineLevel="0" max="506" min="506" style="0" width="12"/>
    <col collapsed="false" customWidth="true" hidden="false" outlineLevel="0" max="507" min="507" style="0" width="44.29"/>
    <col collapsed="false" customWidth="true" hidden="false" outlineLevel="0" max="508" min="508" style="0" width="26.57"/>
    <col collapsed="false" customWidth="true" hidden="false" outlineLevel="0" max="509" min="509" style="0" width="18"/>
    <col collapsed="false" customWidth="true" hidden="false" outlineLevel="0" max="511" min="511" style="0" width="10.57"/>
    <col collapsed="false" customWidth="true" hidden="false" outlineLevel="0" max="512" min="512" style="0" width="12.15"/>
    <col collapsed="false" customWidth="true" hidden="false" outlineLevel="0" max="514" min="514" style="0" width="11.14"/>
    <col collapsed="false" customWidth="true" hidden="false" outlineLevel="0" max="515" min="515" style="0" width="11.43"/>
    <col collapsed="false" customWidth="true" hidden="false" outlineLevel="0" max="516" min="516" style="0" width="13.71"/>
    <col collapsed="false" customWidth="true" hidden="false" outlineLevel="0" max="517" min="517" style="0" width="15.85"/>
    <col collapsed="false" customWidth="true" hidden="false" outlineLevel="0" max="755" min="755" style="0" width="9.57"/>
    <col collapsed="false" customWidth="true" hidden="false" outlineLevel="0" max="756" min="756" style="0" width="30"/>
    <col collapsed="false" customWidth="true" hidden="false" outlineLevel="0" max="757" min="757" style="0" width="48.29"/>
    <col collapsed="false" customWidth="true" hidden="false" outlineLevel="0" max="758" min="758" style="0" width="6.85"/>
    <col collapsed="false" customWidth="true" hidden="false" outlineLevel="0" max="759" min="759" style="0" width="11.57"/>
    <col collapsed="false" customWidth="true" hidden="false" outlineLevel="0" max="761" min="760" style="0" width="13.86"/>
    <col collapsed="false" customWidth="true" hidden="false" outlineLevel="0" max="762" min="762" style="0" width="12"/>
    <col collapsed="false" customWidth="true" hidden="false" outlineLevel="0" max="763" min="763" style="0" width="44.29"/>
    <col collapsed="false" customWidth="true" hidden="false" outlineLevel="0" max="764" min="764" style="0" width="26.57"/>
    <col collapsed="false" customWidth="true" hidden="false" outlineLevel="0" max="765" min="765" style="0" width="18"/>
    <col collapsed="false" customWidth="true" hidden="false" outlineLevel="0" max="767" min="767" style="0" width="10.57"/>
    <col collapsed="false" customWidth="true" hidden="false" outlineLevel="0" max="768" min="768" style="0" width="12.15"/>
    <col collapsed="false" customWidth="true" hidden="false" outlineLevel="0" max="770" min="770" style="0" width="11.14"/>
    <col collapsed="false" customWidth="true" hidden="false" outlineLevel="0" max="771" min="771" style="0" width="11.43"/>
    <col collapsed="false" customWidth="true" hidden="false" outlineLevel="0" max="772" min="772" style="0" width="13.71"/>
    <col collapsed="false" customWidth="true" hidden="false" outlineLevel="0" max="773" min="773" style="0" width="15.85"/>
    <col collapsed="false" customWidth="true" hidden="false" outlineLevel="0" max="1011" min="1011" style="0" width="9.57"/>
    <col collapsed="false" customWidth="true" hidden="false" outlineLevel="0" max="1012" min="1012" style="0" width="30"/>
    <col collapsed="false" customWidth="true" hidden="false" outlineLevel="0" max="1013" min="1013" style="0" width="48.29"/>
    <col collapsed="false" customWidth="true" hidden="false" outlineLevel="0" max="1014" min="1014" style="0" width="6.85"/>
    <col collapsed="false" customWidth="true" hidden="false" outlineLevel="0" max="1015" min="1015" style="0" width="11.57"/>
    <col collapsed="false" customWidth="true" hidden="false" outlineLevel="0" max="1017" min="1016" style="0" width="13.86"/>
    <col collapsed="false" customWidth="true" hidden="false" outlineLevel="0" max="1018" min="1018" style="0" width="12"/>
    <col collapsed="false" customWidth="true" hidden="false" outlineLevel="0" max="1019" min="1019" style="0" width="44.29"/>
    <col collapsed="false" customWidth="true" hidden="false" outlineLevel="0" max="1020" min="1020" style="0" width="26.57"/>
    <col collapsed="false" customWidth="true" hidden="false" outlineLevel="0" max="1021" min="1021" style="0" width="18"/>
    <col collapsed="false" customWidth="true" hidden="false" outlineLevel="0" max="1023" min="1023" style="0" width="10.57"/>
    <col collapsed="false" customWidth="true" hidden="false" outlineLevel="0" max="1024" min="1024" style="0" width="12.15"/>
    <col collapsed="false" customWidth="true" hidden="false" outlineLevel="0" max="1026" min="1026" style="0" width="11.14"/>
    <col collapsed="false" customWidth="true" hidden="false" outlineLevel="0" max="1027" min="1027" style="0" width="11.43"/>
    <col collapsed="false" customWidth="true" hidden="false" outlineLevel="0" max="1028" min="1028" style="0" width="13.71"/>
    <col collapsed="false" customWidth="true" hidden="false" outlineLevel="0" max="1029" min="1029" style="0" width="15.85"/>
    <col collapsed="false" customWidth="true" hidden="false" outlineLevel="0" max="1267" min="1267" style="0" width="9.57"/>
    <col collapsed="false" customWidth="true" hidden="false" outlineLevel="0" max="1268" min="1268" style="0" width="30"/>
    <col collapsed="false" customWidth="true" hidden="false" outlineLevel="0" max="1269" min="1269" style="0" width="48.29"/>
    <col collapsed="false" customWidth="true" hidden="false" outlineLevel="0" max="1270" min="1270" style="0" width="6.85"/>
    <col collapsed="false" customWidth="true" hidden="false" outlineLevel="0" max="1271" min="1271" style="0" width="11.57"/>
    <col collapsed="false" customWidth="true" hidden="false" outlineLevel="0" max="1273" min="1272" style="0" width="13.86"/>
    <col collapsed="false" customWidth="true" hidden="false" outlineLevel="0" max="1274" min="1274" style="0" width="12"/>
    <col collapsed="false" customWidth="true" hidden="false" outlineLevel="0" max="1275" min="1275" style="0" width="44.29"/>
    <col collapsed="false" customWidth="true" hidden="false" outlineLevel="0" max="1276" min="1276" style="0" width="26.57"/>
    <col collapsed="false" customWidth="true" hidden="false" outlineLevel="0" max="1277" min="1277" style="0" width="18"/>
    <col collapsed="false" customWidth="true" hidden="false" outlineLevel="0" max="1279" min="1279" style="0" width="10.57"/>
    <col collapsed="false" customWidth="true" hidden="false" outlineLevel="0" max="1280" min="1280" style="0" width="12.15"/>
    <col collapsed="false" customWidth="true" hidden="false" outlineLevel="0" max="1282" min="1282" style="0" width="11.14"/>
    <col collapsed="false" customWidth="true" hidden="false" outlineLevel="0" max="1283" min="1283" style="0" width="11.43"/>
    <col collapsed="false" customWidth="true" hidden="false" outlineLevel="0" max="1284" min="1284" style="0" width="13.71"/>
    <col collapsed="false" customWidth="true" hidden="false" outlineLevel="0" max="1285" min="1285" style="0" width="15.85"/>
    <col collapsed="false" customWidth="true" hidden="false" outlineLevel="0" max="1523" min="1523" style="0" width="9.57"/>
    <col collapsed="false" customWidth="true" hidden="false" outlineLevel="0" max="1524" min="1524" style="0" width="30"/>
    <col collapsed="false" customWidth="true" hidden="false" outlineLevel="0" max="1525" min="1525" style="0" width="48.29"/>
    <col collapsed="false" customWidth="true" hidden="false" outlineLevel="0" max="1526" min="1526" style="0" width="6.85"/>
    <col collapsed="false" customWidth="true" hidden="false" outlineLevel="0" max="1527" min="1527" style="0" width="11.57"/>
    <col collapsed="false" customWidth="true" hidden="false" outlineLevel="0" max="1529" min="1528" style="0" width="13.86"/>
    <col collapsed="false" customWidth="true" hidden="false" outlineLevel="0" max="1530" min="1530" style="0" width="12"/>
    <col collapsed="false" customWidth="true" hidden="false" outlineLevel="0" max="1531" min="1531" style="0" width="44.29"/>
    <col collapsed="false" customWidth="true" hidden="false" outlineLevel="0" max="1532" min="1532" style="0" width="26.57"/>
    <col collapsed="false" customWidth="true" hidden="false" outlineLevel="0" max="1533" min="1533" style="0" width="18"/>
    <col collapsed="false" customWidth="true" hidden="false" outlineLevel="0" max="1535" min="1535" style="0" width="10.57"/>
    <col collapsed="false" customWidth="true" hidden="false" outlineLevel="0" max="1536" min="1536" style="0" width="12.15"/>
    <col collapsed="false" customWidth="true" hidden="false" outlineLevel="0" max="1538" min="1538" style="0" width="11.14"/>
    <col collapsed="false" customWidth="true" hidden="false" outlineLevel="0" max="1539" min="1539" style="0" width="11.43"/>
    <col collapsed="false" customWidth="true" hidden="false" outlineLevel="0" max="1540" min="1540" style="0" width="13.71"/>
    <col collapsed="false" customWidth="true" hidden="false" outlineLevel="0" max="1541" min="1541" style="0" width="15.85"/>
    <col collapsed="false" customWidth="true" hidden="false" outlineLevel="0" max="1779" min="1779" style="0" width="9.57"/>
    <col collapsed="false" customWidth="true" hidden="false" outlineLevel="0" max="1780" min="1780" style="0" width="30"/>
    <col collapsed="false" customWidth="true" hidden="false" outlineLevel="0" max="1781" min="1781" style="0" width="48.29"/>
    <col collapsed="false" customWidth="true" hidden="false" outlineLevel="0" max="1782" min="1782" style="0" width="6.85"/>
    <col collapsed="false" customWidth="true" hidden="false" outlineLevel="0" max="1783" min="1783" style="0" width="11.57"/>
    <col collapsed="false" customWidth="true" hidden="false" outlineLevel="0" max="1785" min="1784" style="0" width="13.86"/>
    <col collapsed="false" customWidth="true" hidden="false" outlineLevel="0" max="1786" min="1786" style="0" width="12"/>
    <col collapsed="false" customWidth="true" hidden="false" outlineLevel="0" max="1787" min="1787" style="0" width="44.29"/>
    <col collapsed="false" customWidth="true" hidden="false" outlineLevel="0" max="1788" min="1788" style="0" width="26.57"/>
    <col collapsed="false" customWidth="true" hidden="false" outlineLevel="0" max="1789" min="1789" style="0" width="18"/>
    <col collapsed="false" customWidth="true" hidden="false" outlineLevel="0" max="1791" min="1791" style="0" width="10.57"/>
    <col collapsed="false" customWidth="true" hidden="false" outlineLevel="0" max="1792" min="1792" style="0" width="12.15"/>
    <col collapsed="false" customWidth="true" hidden="false" outlineLevel="0" max="1794" min="1794" style="0" width="11.14"/>
    <col collapsed="false" customWidth="true" hidden="false" outlineLevel="0" max="1795" min="1795" style="0" width="11.43"/>
    <col collapsed="false" customWidth="true" hidden="false" outlineLevel="0" max="1796" min="1796" style="0" width="13.71"/>
    <col collapsed="false" customWidth="true" hidden="false" outlineLevel="0" max="1797" min="1797" style="0" width="15.85"/>
    <col collapsed="false" customWidth="true" hidden="false" outlineLevel="0" max="2035" min="2035" style="0" width="9.57"/>
    <col collapsed="false" customWidth="true" hidden="false" outlineLevel="0" max="2036" min="2036" style="0" width="30"/>
    <col collapsed="false" customWidth="true" hidden="false" outlineLevel="0" max="2037" min="2037" style="0" width="48.29"/>
    <col collapsed="false" customWidth="true" hidden="false" outlineLevel="0" max="2038" min="2038" style="0" width="6.85"/>
    <col collapsed="false" customWidth="true" hidden="false" outlineLevel="0" max="2039" min="2039" style="0" width="11.57"/>
    <col collapsed="false" customWidth="true" hidden="false" outlineLevel="0" max="2041" min="2040" style="0" width="13.86"/>
    <col collapsed="false" customWidth="true" hidden="false" outlineLevel="0" max="2042" min="2042" style="0" width="12"/>
    <col collapsed="false" customWidth="true" hidden="false" outlineLevel="0" max="2043" min="2043" style="0" width="44.29"/>
    <col collapsed="false" customWidth="true" hidden="false" outlineLevel="0" max="2044" min="2044" style="0" width="26.57"/>
    <col collapsed="false" customWidth="true" hidden="false" outlineLevel="0" max="2045" min="2045" style="0" width="18"/>
    <col collapsed="false" customWidth="true" hidden="false" outlineLevel="0" max="2047" min="2047" style="0" width="10.57"/>
    <col collapsed="false" customWidth="true" hidden="false" outlineLevel="0" max="2048" min="2048" style="0" width="12.15"/>
    <col collapsed="false" customWidth="true" hidden="false" outlineLevel="0" max="2050" min="2050" style="0" width="11.14"/>
    <col collapsed="false" customWidth="true" hidden="false" outlineLevel="0" max="2051" min="2051" style="0" width="11.43"/>
    <col collapsed="false" customWidth="true" hidden="false" outlineLevel="0" max="2052" min="2052" style="0" width="13.71"/>
    <col collapsed="false" customWidth="true" hidden="false" outlineLevel="0" max="2053" min="2053" style="0" width="15.85"/>
    <col collapsed="false" customWidth="true" hidden="false" outlineLevel="0" max="2291" min="2291" style="0" width="9.57"/>
    <col collapsed="false" customWidth="true" hidden="false" outlineLevel="0" max="2292" min="2292" style="0" width="30"/>
    <col collapsed="false" customWidth="true" hidden="false" outlineLevel="0" max="2293" min="2293" style="0" width="48.29"/>
    <col collapsed="false" customWidth="true" hidden="false" outlineLevel="0" max="2294" min="2294" style="0" width="6.85"/>
    <col collapsed="false" customWidth="true" hidden="false" outlineLevel="0" max="2295" min="2295" style="0" width="11.57"/>
    <col collapsed="false" customWidth="true" hidden="false" outlineLevel="0" max="2297" min="2296" style="0" width="13.86"/>
    <col collapsed="false" customWidth="true" hidden="false" outlineLevel="0" max="2298" min="2298" style="0" width="12"/>
    <col collapsed="false" customWidth="true" hidden="false" outlineLevel="0" max="2299" min="2299" style="0" width="44.29"/>
    <col collapsed="false" customWidth="true" hidden="false" outlineLevel="0" max="2300" min="2300" style="0" width="26.57"/>
    <col collapsed="false" customWidth="true" hidden="false" outlineLevel="0" max="2301" min="2301" style="0" width="18"/>
    <col collapsed="false" customWidth="true" hidden="false" outlineLevel="0" max="2303" min="2303" style="0" width="10.57"/>
    <col collapsed="false" customWidth="true" hidden="false" outlineLevel="0" max="2304" min="2304" style="0" width="12.15"/>
    <col collapsed="false" customWidth="true" hidden="false" outlineLevel="0" max="2306" min="2306" style="0" width="11.14"/>
    <col collapsed="false" customWidth="true" hidden="false" outlineLevel="0" max="2307" min="2307" style="0" width="11.43"/>
    <col collapsed="false" customWidth="true" hidden="false" outlineLevel="0" max="2308" min="2308" style="0" width="13.71"/>
    <col collapsed="false" customWidth="true" hidden="false" outlineLevel="0" max="2309" min="2309" style="0" width="15.85"/>
    <col collapsed="false" customWidth="true" hidden="false" outlineLevel="0" max="2547" min="2547" style="0" width="9.57"/>
    <col collapsed="false" customWidth="true" hidden="false" outlineLevel="0" max="2548" min="2548" style="0" width="30"/>
    <col collapsed="false" customWidth="true" hidden="false" outlineLevel="0" max="2549" min="2549" style="0" width="48.29"/>
    <col collapsed="false" customWidth="true" hidden="false" outlineLevel="0" max="2550" min="2550" style="0" width="6.85"/>
    <col collapsed="false" customWidth="true" hidden="false" outlineLevel="0" max="2551" min="2551" style="0" width="11.57"/>
    <col collapsed="false" customWidth="true" hidden="false" outlineLevel="0" max="2553" min="2552" style="0" width="13.86"/>
    <col collapsed="false" customWidth="true" hidden="false" outlineLevel="0" max="2554" min="2554" style="0" width="12"/>
    <col collapsed="false" customWidth="true" hidden="false" outlineLevel="0" max="2555" min="2555" style="0" width="44.29"/>
    <col collapsed="false" customWidth="true" hidden="false" outlineLevel="0" max="2556" min="2556" style="0" width="26.57"/>
    <col collapsed="false" customWidth="true" hidden="false" outlineLevel="0" max="2557" min="2557" style="0" width="18"/>
    <col collapsed="false" customWidth="true" hidden="false" outlineLevel="0" max="2559" min="2559" style="0" width="10.57"/>
    <col collapsed="false" customWidth="true" hidden="false" outlineLevel="0" max="2560" min="2560" style="0" width="12.15"/>
    <col collapsed="false" customWidth="true" hidden="false" outlineLevel="0" max="2562" min="2562" style="0" width="11.14"/>
    <col collapsed="false" customWidth="true" hidden="false" outlineLevel="0" max="2563" min="2563" style="0" width="11.43"/>
    <col collapsed="false" customWidth="true" hidden="false" outlineLevel="0" max="2564" min="2564" style="0" width="13.71"/>
    <col collapsed="false" customWidth="true" hidden="false" outlineLevel="0" max="2565" min="2565" style="0" width="15.85"/>
    <col collapsed="false" customWidth="true" hidden="false" outlineLevel="0" max="2803" min="2803" style="0" width="9.57"/>
    <col collapsed="false" customWidth="true" hidden="false" outlineLevel="0" max="2804" min="2804" style="0" width="30"/>
    <col collapsed="false" customWidth="true" hidden="false" outlineLevel="0" max="2805" min="2805" style="0" width="48.29"/>
    <col collapsed="false" customWidth="true" hidden="false" outlineLevel="0" max="2806" min="2806" style="0" width="6.85"/>
    <col collapsed="false" customWidth="true" hidden="false" outlineLevel="0" max="2807" min="2807" style="0" width="11.57"/>
    <col collapsed="false" customWidth="true" hidden="false" outlineLevel="0" max="2809" min="2808" style="0" width="13.86"/>
    <col collapsed="false" customWidth="true" hidden="false" outlineLevel="0" max="2810" min="2810" style="0" width="12"/>
    <col collapsed="false" customWidth="true" hidden="false" outlineLevel="0" max="2811" min="2811" style="0" width="44.29"/>
    <col collapsed="false" customWidth="true" hidden="false" outlineLevel="0" max="2812" min="2812" style="0" width="26.57"/>
    <col collapsed="false" customWidth="true" hidden="false" outlineLevel="0" max="2813" min="2813" style="0" width="18"/>
    <col collapsed="false" customWidth="true" hidden="false" outlineLevel="0" max="2815" min="2815" style="0" width="10.57"/>
    <col collapsed="false" customWidth="true" hidden="false" outlineLevel="0" max="2816" min="2816" style="0" width="12.15"/>
    <col collapsed="false" customWidth="true" hidden="false" outlineLevel="0" max="2818" min="2818" style="0" width="11.14"/>
    <col collapsed="false" customWidth="true" hidden="false" outlineLevel="0" max="2819" min="2819" style="0" width="11.43"/>
    <col collapsed="false" customWidth="true" hidden="false" outlineLevel="0" max="2820" min="2820" style="0" width="13.71"/>
    <col collapsed="false" customWidth="true" hidden="false" outlineLevel="0" max="2821" min="2821" style="0" width="15.85"/>
    <col collapsed="false" customWidth="true" hidden="false" outlineLevel="0" max="3059" min="3059" style="0" width="9.57"/>
    <col collapsed="false" customWidth="true" hidden="false" outlineLevel="0" max="3060" min="3060" style="0" width="30"/>
    <col collapsed="false" customWidth="true" hidden="false" outlineLevel="0" max="3061" min="3061" style="0" width="48.29"/>
    <col collapsed="false" customWidth="true" hidden="false" outlineLevel="0" max="3062" min="3062" style="0" width="6.85"/>
    <col collapsed="false" customWidth="true" hidden="false" outlineLevel="0" max="3063" min="3063" style="0" width="11.57"/>
    <col collapsed="false" customWidth="true" hidden="false" outlineLevel="0" max="3065" min="3064" style="0" width="13.86"/>
    <col collapsed="false" customWidth="true" hidden="false" outlineLevel="0" max="3066" min="3066" style="0" width="12"/>
    <col collapsed="false" customWidth="true" hidden="false" outlineLevel="0" max="3067" min="3067" style="0" width="44.29"/>
    <col collapsed="false" customWidth="true" hidden="false" outlineLevel="0" max="3068" min="3068" style="0" width="26.57"/>
    <col collapsed="false" customWidth="true" hidden="false" outlineLevel="0" max="3069" min="3069" style="0" width="18"/>
    <col collapsed="false" customWidth="true" hidden="false" outlineLevel="0" max="3071" min="3071" style="0" width="10.57"/>
    <col collapsed="false" customWidth="true" hidden="false" outlineLevel="0" max="3072" min="3072" style="0" width="12.15"/>
    <col collapsed="false" customWidth="true" hidden="false" outlineLevel="0" max="3074" min="3074" style="0" width="11.14"/>
    <col collapsed="false" customWidth="true" hidden="false" outlineLevel="0" max="3075" min="3075" style="0" width="11.43"/>
    <col collapsed="false" customWidth="true" hidden="false" outlineLevel="0" max="3076" min="3076" style="0" width="13.71"/>
    <col collapsed="false" customWidth="true" hidden="false" outlineLevel="0" max="3077" min="3077" style="0" width="15.85"/>
    <col collapsed="false" customWidth="true" hidden="false" outlineLevel="0" max="3315" min="3315" style="0" width="9.57"/>
    <col collapsed="false" customWidth="true" hidden="false" outlineLevel="0" max="3316" min="3316" style="0" width="30"/>
    <col collapsed="false" customWidth="true" hidden="false" outlineLevel="0" max="3317" min="3317" style="0" width="48.29"/>
    <col collapsed="false" customWidth="true" hidden="false" outlineLevel="0" max="3318" min="3318" style="0" width="6.85"/>
    <col collapsed="false" customWidth="true" hidden="false" outlineLevel="0" max="3319" min="3319" style="0" width="11.57"/>
    <col collapsed="false" customWidth="true" hidden="false" outlineLevel="0" max="3321" min="3320" style="0" width="13.86"/>
    <col collapsed="false" customWidth="true" hidden="false" outlineLevel="0" max="3322" min="3322" style="0" width="12"/>
    <col collapsed="false" customWidth="true" hidden="false" outlineLevel="0" max="3323" min="3323" style="0" width="44.29"/>
    <col collapsed="false" customWidth="true" hidden="false" outlineLevel="0" max="3324" min="3324" style="0" width="26.57"/>
    <col collapsed="false" customWidth="true" hidden="false" outlineLevel="0" max="3325" min="3325" style="0" width="18"/>
    <col collapsed="false" customWidth="true" hidden="false" outlineLevel="0" max="3327" min="3327" style="0" width="10.57"/>
    <col collapsed="false" customWidth="true" hidden="false" outlineLevel="0" max="3328" min="3328" style="0" width="12.15"/>
    <col collapsed="false" customWidth="true" hidden="false" outlineLevel="0" max="3330" min="3330" style="0" width="11.14"/>
    <col collapsed="false" customWidth="true" hidden="false" outlineLevel="0" max="3331" min="3331" style="0" width="11.43"/>
    <col collapsed="false" customWidth="true" hidden="false" outlineLevel="0" max="3332" min="3332" style="0" width="13.71"/>
    <col collapsed="false" customWidth="true" hidden="false" outlineLevel="0" max="3333" min="3333" style="0" width="15.85"/>
    <col collapsed="false" customWidth="true" hidden="false" outlineLevel="0" max="3571" min="3571" style="0" width="9.57"/>
    <col collapsed="false" customWidth="true" hidden="false" outlineLevel="0" max="3572" min="3572" style="0" width="30"/>
    <col collapsed="false" customWidth="true" hidden="false" outlineLevel="0" max="3573" min="3573" style="0" width="48.29"/>
    <col collapsed="false" customWidth="true" hidden="false" outlineLevel="0" max="3574" min="3574" style="0" width="6.85"/>
    <col collapsed="false" customWidth="true" hidden="false" outlineLevel="0" max="3575" min="3575" style="0" width="11.57"/>
    <col collapsed="false" customWidth="true" hidden="false" outlineLevel="0" max="3577" min="3576" style="0" width="13.86"/>
    <col collapsed="false" customWidth="true" hidden="false" outlineLevel="0" max="3578" min="3578" style="0" width="12"/>
    <col collapsed="false" customWidth="true" hidden="false" outlineLevel="0" max="3579" min="3579" style="0" width="44.29"/>
    <col collapsed="false" customWidth="true" hidden="false" outlineLevel="0" max="3580" min="3580" style="0" width="26.57"/>
    <col collapsed="false" customWidth="true" hidden="false" outlineLevel="0" max="3581" min="3581" style="0" width="18"/>
    <col collapsed="false" customWidth="true" hidden="false" outlineLevel="0" max="3583" min="3583" style="0" width="10.57"/>
    <col collapsed="false" customWidth="true" hidden="false" outlineLevel="0" max="3584" min="3584" style="0" width="12.15"/>
    <col collapsed="false" customWidth="true" hidden="false" outlineLevel="0" max="3586" min="3586" style="0" width="11.14"/>
    <col collapsed="false" customWidth="true" hidden="false" outlineLevel="0" max="3587" min="3587" style="0" width="11.43"/>
    <col collapsed="false" customWidth="true" hidden="false" outlineLevel="0" max="3588" min="3588" style="0" width="13.71"/>
    <col collapsed="false" customWidth="true" hidden="false" outlineLevel="0" max="3589" min="3589" style="0" width="15.85"/>
    <col collapsed="false" customWidth="true" hidden="false" outlineLevel="0" max="3827" min="3827" style="0" width="9.57"/>
    <col collapsed="false" customWidth="true" hidden="false" outlineLevel="0" max="3828" min="3828" style="0" width="30"/>
    <col collapsed="false" customWidth="true" hidden="false" outlineLevel="0" max="3829" min="3829" style="0" width="48.29"/>
    <col collapsed="false" customWidth="true" hidden="false" outlineLevel="0" max="3830" min="3830" style="0" width="6.85"/>
    <col collapsed="false" customWidth="true" hidden="false" outlineLevel="0" max="3831" min="3831" style="0" width="11.57"/>
    <col collapsed="false" customWidth="true" hidden="false" outlineLevel="0" max="3833" min="3832" style="0" width="13.86"/>
    <col collapsed="false" customWidth="true" hidden="false" outlineLevel="0" max="3834" min="3834" style="0" width="12"/>
    <col collapsed="false" customWidth="true" hidden="false" outlineLevel="0" max="3835" min="3835" style="0" width="44.29"/>
    <col collapsed="false" customWidth="true" hidden="false" outlineLevel="0" max="3836" min="3836" style="0" width="26.57"/>
    <col collapsed="false" customWidth="true" hidden="false" outlineLevel="0" max="3837" min="3837" style="0" width="18"/>
    <col collapsed="false" customWidth="true" hidden="false" outlineLevel="0" max="3839" min="3839" style="0" width="10.57"/>
    <col collapsed="false" customWidth="true" hidden="false" outlineLevel="0" max="3840" min="3840" style="0" width="12.15"/>
    <col collapsed="false" customWidth="true" hidden="false" outlineLevel="0" max="3842" min="3842" style="0" width="11.14"/>
    <col collapsed="false" customWidth="true" hidden="false" outlineLevel="0" max="3843" min="3843" style="0" width="11.43"/>
    <col collapsed="false" customWidth="true" hidden="false" outlineLevel="0" max="3844" min="3844" style="0" width="13.71"/>
    <col collapsed="false" customWidth="true" hidden="false" outlineLevel="0" max="3845" min="3845" style="0" width="15.85"/>
    <col collapsed="false" customWidth="true" hidden="false" outlineLevel="0" max="4083" min="4083" style="0" width="9.57"/>
    <col collapsed="false" customWidth="true" hidden="false" outlineLevel="0" max="4084" min="4084" style="0" width="30"/>
    <col collapsed="false" customWidth="true" hidden="false" outlineLevel="0" max="4085" min="4085" style="0" width="48.29"/>
    <col collapsed="false" customWidth="true" hidden="false" outlineLevel="0" max="4086" min="4086" style="0" width="6.85"/>
    <col collapsed="false" customWidth="true" hidden="false" outlineLevel="0" max="4087" min="4087" style="0" width="11.57"/>
    <col collapsed="false" customWidth="true" hidden="false" outlineLevel="0" max="4089" min="4088" style="0" width="13.86"/>
    <col collapsed="false" customWidth="true" hidden="false" outlineLevel="0" max="4090" min="4090" style="0" width="12"/>
    <col collapsed="false" customWidth="true" hidden="false" outlineLevel="0" max="4091" min="4091" style="0" width="44.29"/>
    <col collapsed="false" customWidth="true" hidden="false" outlineLevel="0" max="4092" min="4092" style="0" width="26.57"/>
    <col collapsed="false" customWidth="true" hidden="false" outlineLevel="0" max="4093" min="4093" style="0" width="18"/>
    <col collapsed="false" customWidth="true" hidden="false" outlineLevel="0" max="4095" min="4095" style="0" width="10.57"/>
    <col collapsed="false" customWidth="true" hidden="false" outlineLevel="0" max="4096" min="4096" style="0" width="12.15"/>
    <col collapsed="false" customWidth="true" hidden="false" outlineLevel="0" max="4098" min="4098" style="0" width="11.14"/>
    <col collapsed="false" customWidth="true" hidden="false" outlineLevel="0" max="4099" min="4099" style="0" width="11.43"/>
    <col collapsed="false" customWidth="true" hidden="false" outlineLevel="0" max="4100" min="4100" style="0" width="13.71"/>
    <col collapsed="false" customWidth="true" hidden="false" outlineLevel="0" max="4101" min="4101" style="0" width="15.85"/>
    <col collapsed="false" customWidth="true" hidden="false" outlineLevel="0" max="4339" min="4339" style="0" width="9.57"/>
    <col collapsed="false" customWidth="true" hidden="false" outlineLevel="0" max="4340" min="4340" style="0" width="30"/>
    <col collapsed="false" customWidth="true" hidden="false" outlineLevel="0" max="4341" min="4341" style="0" width="48.29"/>
    <col collapsed="false" customWidth="true" hidden="false" outlineLevel="0" max="4342" min="4342" style="0" width="6.85"/>
    <col collapsed="false" customWidth="true" hidden="false" outlineLevel="0" max="4343" min="4343" style="0" width="11.57"/>
    <col collapsed="false" customWidth="true" hidden="false" outlineLevel="0" max="4345" min="4344" style="0" width="13.86"/>
    <col collapsed="false" customWidth="true" hidden="false" outlineLevel="0" max="4346" min="4346" style="0" width="12"/>
    <col collapsed="false" customWidth="true" hidden="false" outlineLevel="0" max="4347" min="4347" style="0" width="44.29"/>
    <col collapsed="false" customWidth="true" hidden="false" outlineLevel="0" max="4348" min="4348" style="0" width="26.57"/>
    <col collapsed="false" customWidth="true" hidden="false" outlineLevel="0" max="4349" min="4349" style="0" width="18"/>
    <col collapsed="false" customWidth="true" hidden="false" outlineLevel="0" max="4351" min="4351" style="0" width="10.57"/>
    <col collapsed="false" customWidth="true" hidden="false" outlineLevel="0" max="4352" min="4352" style="0" width="12.15"/>
    <col collapsed="false" customWidth="true" hidden="false" outlineLevel="0" max="4354" min="4354" style="0" width="11.14"/>
    <col collapsed="false" customWidth="true" hidden="false" outlineLevel="0" max="4355" min="4355" style="0" width="11.43"/>
    <col collapsed="false" customWidth="true" hidden="false" outlineLevel="0" max="4356" min="4356" style="0" width="13.71"/>
    <col collapsed="false" customWidth="true" hidden="false" outlineLevel="0" max="4357" min="4357" style="0" width="15.85"/>
    <col collapsed="false" customWidth="true" hidden="false" outlineLevel="0" max="4595" min="4595" style="0" width="9.57"/>
    <col collapsed="false" customWidth="true" hidden="false" outlineLevel="0" max="4596" min="4596" style="0" width="30"/>
    <col collapsed="false" customWidth="true" hidden="false" outlineLevel="0" max="4597" min="4597" style="0" width="48.29"/>
    <col collapsed="false" customWidth="true" hidden="false" outlineLevel="0" max="4598" min="4598" style="0" width="6.85"/>
    <col collapsed="false" customWidth="true" hidden="false" outlineLevel="0" max="4599" min="4599" style="0" width="11.57"/>
    <col collapsed="false" customWidth="true" hidden="false" outlineLevel="0" max="4601" min="4600" style="0" width="13.86"/>
    <col collapsed="false" customWidth="true" hidden="false" outlineLevel="0" max="4602" min="4602" style="0" width="12"/>
    <col collapsed="false" customWidth="true" hidden="false" outlineLevel="0" max="4603" min="4603" style="0" width="44.29"/>
    <col collapsed="false" customWidth="true" hidden="false" outlineLevel="0" max="4604" min="4604" style="0" width="26.57"/>
    <col collapsed="false" customWidth="true" hidden="false" outlineLevel="0" max="4605" min="4605" style="0" width="18"/>
    <col collapsed="false" customWidth="true" hidden="false" outlineLevel="0" max="4607" min="4607" style="0" width="10.57"/>
    <col collapsed="false" customWidth="true" hidden="false" outlineLevel="0" max="4608" min="4608" style="0" width="12.15"/>
    <col collapsed="false" customWidth="true" hidden="false" outlineLevel="0" max="4610" min="4610" style="0" width="11.14"/>
    <col collapsed="false" customWidth="true" hidden="false" outlineLevel="0" max="4611" min="4611" style="0" width="11.43"/>
    <col collapsed="false" customWidth="true" hidden="false" outlineLevel="0" max="4612" min="4612" style="0" width="13.71"/>
    <col collapsed="false" customWidth="true" hidden="false" outlineLevel="0" max="4613" min="4613" style="0" width="15.85"/>
    <col collapsed="false" customWidth="true" hidden="false" outlineLevel="0" max="4851" min="4851" style="0" width="9.57"/>
    <col collapsed="false" customWidth="true" hidden="false" outlineLevel="0" max="4852" min="4852" style="0" width="30"/>
    <col collapsed="false" customWidth="true" hidden="false" outlineLevel="0" max="4853" min="4853" style="0" width="48.29"/>
    <col collapsed="false" customWidth="true" hidden="false" outlineLevel="0" max="4854" min="4854" style="0" width="6.85"/>
    <col collapsed="false" customWidth="true" hidden="false" outlineLevel="0" max="4855" min="4855" style="0" width="11.57"/>
    <col collapsed="false" customWidth="true" hidden="false" outlineLevel="0" max="4857" min="4856" style="0" width="13.86"/>
    <col collapsed="false" customWidth="true" hidden="false" outlineLevel="0" max="4858" min="4858" style="0" width="12"/>
    <col collapsed="false" customWidth="true" hidden="false" outlineLevel="0" max="4859" min="4859" style="0" width="44.29"/>
    <col collapsed="false" customWidth="true" hidden="false" outlineLevel="0" max="4860" min="4860" style="0" width="26.57"/>
    <col collapsed="false" customWidth="true" hidden="false" outlineLevel="0" max="4861" min="4861" style="0" width="18"/>
    <col collapsed="false" customWidth="true" hidden="false" outlineLevel="0" max="4863" min="4863" style="0" width="10.57"/>
    <col collapsed="false" customWidth="true" hidden="false" outlineLevel="0" max="4864" min="4864" style="0" width="12.15"/>
    <col collapsed="false" customWidth="true" hidden="false" outlineLevel="0" max="4866" min="4866" style="0" width="11.14"/>
    <col collapsed="false" customWidth="true" hidden="false" outlineLevel="0" max="4867" min="4867" style="0" width="11.43"/>
    <col collapsed="false" customWidth="true" hidden="false" outlineLevel="0" max="4868" min="4868" style="0" width="13.71"/>
    <col collapsed="false" customWidth="true" hidden="false" outlineLevel="0" max="4869" min="4869" style="0" width="15.85"/>
    <col collapsed="false" customWidth="true" hidden="false" outlineLevel="0" max="5107" min="5107" style="0" width="9.57"/>
    <col collapsed="false" customWidth="true" hidden="false" outlineLevel="0" max="5108" min="5108" style="0" width="30"/>
    <col collapsed="false" customWidth="true" hidden="false" outlineLevel="0" max="5109" min="5109" style="0" width="48.29"/>
    <col collapsed="false" customWidth="true" hidden="false" outlineLevel="0" max="5110" min="5110" style="0" width="6.85"/>
    <col collapsed="false" customWidth="true" hidden="false" outlineLevel="0" max="5111" min="5111" style="0" width="11.57"/>
    <col collapsed="false" customWidth="true" hidden="false" outlineLevel="0" max="5113" min="5112" style="0" width="13.86"/>
    <col collapsed="false" customWidth="true" hidden="false" outlineLevel="0" max="5114" min="5114" style="0" width="12"/>
    <col collapsed="false" customWidth="true" hidden="false" outlineLevel="0" max="5115" min="5115" style="0" width="44.29"/>
    <col collapsed="false" customWidth="true" hidden="false" outlineLevel="0" max="5116" min="5116" style="0" width="26.57"/>
    <col collapsed="false" customWidth="true" hidden="false" outlineLevel="0" max="5117" min="5117" style="0" width="18"/>
    <col collapsed="false" customWidth="true" hidden="false" outlineLevel="0" max="5119" min="5119" style="0" width="10.57"/>
    <col collapsed="false" customWidth="true" hidden="false" outlineLevel="0" max="5120" min="5120" style="0" width="12.15"/>
    <col collapsed="false" customWidth="true" hidden="false" outlineLevel="0" max="5122" min="5122" style="0" width="11.14"/>
    <col collapsed="false" customWidth="true" hidden="false" outlineLevel="0" max="5123" min="5123" style="0" width="11.43"/>
    <col collapsed="false" customWidth="true" hidden="false" outlineLevel="0" max="5124" min="5124" style="0" width="13.71"/>
    <col collapsed="false" customWidth="true" hidden="false" outlineLevel="0" max="5125" min="5125" style="0" width="15.85"/>
    <col collapsed="false" customWidth="true" hidden="false" outlineLevel="0" max="5363" min="5363" style="0" width="9.57"/>
    <col collapsed="false" customWidth="true" hidden="false" outlineLevel="0" max="5364" min="5364" style="0" width="30"/>
    <col collapsed="false" customWidth="true" hidden="false" outlineLevel="0" max="5365" min="5365" style="0" width="48.29"/>
    <col collapsed="false" customWidth="true" hidden="false" outlineLevel="0" max="5366" min="5366" style="0" width="6.85"/>
    <col collapsed="false" customWidth="true" hidden="false" outlineLevel="0" max="5367" min="5367" style="0" width="11.57"/>
    <col collapsed="false" customWidth="true" hidden="false" outlineLevel="0" max="5369" min="5368" style="0" width="13.86"/>
    <col collapsed="false" customWidth="true" hidden="false" outlineLevel="0" max="5370" min="5370" style="0" width="12"/>
    <col collapsed="false" customWidth="true" hidden="false" outlineLevel="0" max="5371" min="5371" style="0" width="44.29"/>
    <col collapsed="false" customWidth="true" hidden="false" outlineLevel="0" max="5372" min="5372" style="0" width="26.57"/>
    <col collapsed="false" customWidth="true" hidden="false" outlineLevel="0" max="5373" min="5373" style="0" width="18"/>
    <col collapsed="false" customWidth="true" hidden="false" outlineLevel="0" max="5375" min="5375" style="0" width="10.57"/>
    <col collapsed="false" customWidth="true" hidden="false" outlineLevel="0" max="5376" min="5376" style="0" width="12.15"/>
    <col collapsed="false" customWidth="true" hidden="false" outlineLevel="0" max="5378" min="5378" style="0" width="11.14"/>
    <col collapsed="false" customWidth="true" hidden="false" outlineLevel="0" max="5379" min="5379" style="0" width="11.43"/>
    <col collapsed="false" customWidth="true" hidden="false" outlineLevel="0" max="5380" min="5380" style="0" width="13.71"/>
    <col collapsed="false" customWidth="true" hidden="false" outlineLevel="0" max="5381" min="5381" style="0" width="15.85"/>
    <col collapsed="false" customWidth="true" hidden="false" outlineLevel="0" max="5619" min="5619" style="0" width="9.57"/>
    <col collapsed="false" customWidth="true" hidden="false" outlineLevel="0" max="5620" min="5620" style="0" width="30"/>
    <col collapsed="false" customWidth="true" hidden="false" outlineLevel="0" max="5621" min="5621" style="0" width="48.29"/>
    <col collapsed="false" customWidth="true" hidden="false" outlineLevel="0" max="5622" min="5622" style="0" width="6.85"/>
    <col collapsed="false" customWidth="true" hidden="false" outlineLevel="0" max="5623" min="5623" style="0" width="11.57"/>
    <col collapsed="false" customWidth="true" hidden="false" outlineLevel="0" max="5625" min="5624" style="0" width="13.86"/>
    <col collapsed="false" customWidth="true" hidden="false" outlineLevel="0" max="5626" min="5626" style="0" width="12"/>
    <col collapsed="false" customWidth="true" hidden="false" outlineLevel="0" max="5627" min="5627" style="0" width="44.29"/>
    <col collapsed="false" customWidth="true" hidden="false" outlineLevel="0" max="5628" min="5628" style="0" width="26.57"/>
    <col collapsed="false" customWidth="true" hidden="false" outlineLevel="0" max="5629" min="5629" style="0" width="18"/>
    <col collapsed="false" customWidth="true" hidden="false" outlineLevel="0" max="5631" min="5631" style="0" width="10.57"/>
    <col collapsed="false" customWidth="true" hidden="false" outlineLevel="0" max="5632" min="5632" style="0" width="12.15"/>
    <col collapsed="false" customWidth="true" hidden="false" outlineLevel="0" max="5634" min="5634" style="0" width="11.14"/>
    <col collapsed="false" customWidth="true" hidden="false" outlineLevel="0" max="5635" min="5635" style="0" width="11.43"/>
    <col collapsed="false" customWidth="true" hidden="false" outlineLevel="0" max="5636" min="5636" style="0" width="13.71"/>
    <col collapsed="false" customWidth="true" hidden="false" outlineLevel="0" max="5637" min="5637" style="0" width="15.85"/>
    <col collapsed="false" customWidth="true" hidden="false" outlineLevel="0" max="5875" min="5875" style="0" width="9.57"/>
    <col collapsed="false" customWidth="true" hidden="false" outlineLevel="0" max="5876" min="5876" style="0" width="30"/>
    <col collapsed="false" customWidth="true" hidden="false" outlineLevel="0" max="5877" min="5877" style="0" width="48.29"/>
    <col collapsed="false" customWidth="true" hidden="false" outlineLevel="0" max="5878" min="5878" style="0" width="6.85"/>
    <col collapsed="false" customWidth="true" hidden="false" outlineLevel="0" max="5879" min="5879" style="0" width="11.57"/>
    <col collapsed="false" customWidth="true" hidden="false" outlineLevel="0" max="5881" min="5880" style="0" width="13.86"/>
    <col collapsed="false" customWidth="true" hidden="false" outlineLevel="0" max="5882" min="5882" style="0" width="12"/>
    <col collapsed="false" customWidth="true" hidden="false" outlineLevel="0" max="5883" min="5883" style="0" width="44.29"/>
    <col collapsed="false" customWidth="true" hidden="false" outlineLevel="0" max="5884" min="5884" style="0" width="26.57"/>
    <col collapsed="false" customWidth="true" hidden="false" outlineLevel="0" max="5885" min="5885" style="0" width="18"/>
    <col collapsed="false" customWidth="true" hidden="false" outlineLevel="0" max="5887" min="5887" style="0" width="10.57"/>
    <col collapsed="false" customWidth="true" hidden="false" outlineLevel="0" max="5888" min="5888" style="0" width="12.15"/>
    <col collapsed="false" customWidth="true" hidden="false" outlineLevel="0" max="5890" min="5890" style="0" width="11.14"/>
    <col collapsed="false" customWidth="true" hidden="false" outlineLevel="0" max="5891" min="5891" style="0" width="11.43"/>
    <col collapsed="false" customWidth="true" hidden="false" outlineLevel="0" max="5892" min="5892" style="0" width="13.71"/>
    <col collapsed="false" customWidth="true" hidden="false" outlineLevel="0" max="5893" min="5893" style="0" width="15.85"/>
    <col collapsed="false" customWidth="true" hidden="false" outlineLevel="0" max="6131" min="6131" style="0" width="9.57"/>
    <col collapsed="false" customWidth="true" hidden="false" outlineLevel="0" max="6132" min="6132" style="0" width="30"/>
    <col collapsed="false" customWidth="true" hidden="false" outlineLevel="0" max="6133" min="6133" style="0" width="48.29"/>
    <col collapsed="false" customWidth="true" hidden="false" outlineLevel="0" max="6134" min="6134" style="0" width="6.85"/>
    <col collapsed="false" customWidth="true" hidden="false" outlineLevel="0" max="6135" min="6135" style="0" width="11.57"/>
    <col collapsed="false" customWidth="true" hidden="false" outlineLevel="0" max="6137" min="6136" style="0" width="13.86"/>
    <col collapsed="false" customWidth="true" hidden="false" outlineLevel="0" max="6138" min="6138" style="0" width="12"/>
    <col collapsed="false" customWidth="true" hidden="false" outlineLevel="0" max="6139" min="6139" style="0" width="44.29"/>
    <col collapsed="false" customWidth="true" hidden="false" outlineLevel="0" max="6140" min="6140" style="0" width="26.57"/>
    <col collapsed="false" customWidth="true" hidden="false" outlineLevel="0" max="6141" min="6141" style="0" width="18"/>
    <col collapsed="false" customWidth="true" hidden="false" outlineLevel="0" max="6143" min="6143" style="0" width="10.57"/>
    <col collapsed="false" customWidth="true" hidden="false" outlineLevel="0" max="6144" min="6144" style="0" width="12.15"/>
    <col collapsed="false" customWidth="true" hidden="false" outlineLevel="0" max="6146" min="6146" style="0" width="11.14"/>
    <col collapsed="false" customWidth="true" hidden="false" outlineLevel="0" max="6147" min="6147" style="0" width="11.43"/>
    <col collapsed="false" customWidth="true" hidden="false" outlineLevel="0" max="6148" min="6148" style="0" width="13.71"/>
    <col collapsed="false" customWidth="true" hidden="false" outlineLevel="0" max="6149" min="6149" style="0" width="15.85"/>
    <col collapsed="false" customWidth="true" hidden="false" outlineLevel="0" max="6387" min="6387" style="0" width="9.57"/>
    <col collapsed="false" customWidth="true" hidden="false" outlineLevel="0" max="6388" min="6388" style="0" width="30"/>
    <col collapsed="false" customWidth="true" hidden="false" outlineLevel="0" max="6389" min="6389" style="0" width="48.29"/>
    <col collapsed="false" customWidth="true" hidden="false" outlineLevel="0" max="6390" min="6390" style="0" width="6.85"/>
    <col collapsed="false" customWidth="true" hidden="false" outlineLevel="0" max="6391" min="6391" style="0" width="11.57"/>
    <col collapsed="false" customWidth="true" hidden="false" outlineLevel="0" max="6393" min="6392" style="0" width="13.86"/>
    <col collapsed="false" customWidth="true" hidden="false" outlineLevel="0" max="6394" min="6394" style="0" width="12"/>
    <col collapsed="false" customWidth="true" hidden="false" outlineLevel="0" max="6395" min="6395" style="0" width="44.29"/>
    <col collapsed="false" customWidth="true" hidden="false" outlineLevel="0" max="6396" min="6396" style="0" width="26.57"/>
    <col collapsed="false" customWidth="true" hidden="false" outlineLevel="0" max="6397" min="6397" style="0" width="18"/>
    <col collapsed="false" customWidth="true" hidden="false" outlineLevel="0" max="6399" min="6399" style="0" width="10.57"/>
    <col collapsed="false" customWidth="true" hidden="false" outlineLevel="0" max="6400" min="6400" style="0" width="12.15"/>
    <col collapsed="false" customWidth="true" hidden="false" outlineLevel="0" max="6402" min="6402" style="0" width="11.14"/>
    <col collapsed="false" customWidth="true" hidden="false" outlineLevel="0" max="6403" min="6403" style="0" width="11.43"/>
    <col collapsed="false" customWidth="true" hidden="false" outlineLevel="0" max="6404" min="6404" style="0" width="13.71"/>
    <col collapsed="false" customWidth="true" hidden="false" outlineLevel="0" max="6405" min="6405" style="0" width="15.85"/>
    <col collapsed="false" customWidth="true" hidden="false" outlineLevel="0" max="6643" min="6643" style="0" width="9.57"/>
    <col collapsed="false" customWidth="true" hidden="false" outlineLevel="0" max="6644" min="6644" style="0" width="30"/>
    <col collapsed="false" customWidth="true" hidden="false" outlineLevel="0" max="6645" min="6645" style="0" width="48.29"/>
    <col collapsed="false" customWidth="true" hidden="false" outlineLevel="0" max="6646" min="6646" style="0" width="6.85"/>
    <col collapsed="false" customWidth="true" hidden="false" outlineLevel="0" max="6647" min="6647" style="0" width="11.57"/>
    <col collapsed="false" customWidth="true" hidden="false" outlineLevel="0" max="6649" min="6648" style="0" width="13.86"/>
    <col collapsed="false" customWidth="true" hidden="false" outlineLevel="0" max="6650" min="6650" style="0" width="12"/>
    <col collapsed="false" customWidth="true" hidden="false" outlineLevel="0" max="6651" min="6651" style="0" width="44.29"/>
    <col collapsed="false" customWidth="true" hidden="false" outlineLevel="0" max="6652" min="6652" style="0" width="26.57"/>
    <col collapsed="false" customWidth="true" hidden="false" outlineLevel="0" max="6653" min="6653" style="0" width="18"/>
    <col collapsed="false" customWidth="true" hidden="false" outlineLevel="0" max="6655" min="6655" style="0" width="10.57"/>
    <col collapsed="false" customWidth="true" hidden="false" outlineLevel="0" max="6656" min="6656" style="0" width="12.15"/>
    <col collapsed="false" customWidth="true" hidden="false" outlineLevel="0" max="6658" min="6658" style="0" width="11.14"/>
    <col collapsed="false" customWidth="true" hidden="false" outlineLevel="0" max="6659" min="6659" style="0" width="11.43"/>
    <col collapsed="false" customWidth="true" hidden="false" outlineLevel="0" max="6660" min="6660" style="0" width="13.71"/>
    <col collapsed="false" customWidth="true" hidden="false" outlineLevel="0" max="6661" min="6661" style="0" width="15.85"/>
    <col collapsed="false" customWidth="true" hidden="false" outlineLevel="0" max="6899" min="6899" style="0" width="9.57"/>
    <col collapsed="false" customWidth="true" hidden="false" outlineLevel="0" max="6900" min="6900" style="0" width="30"/>
    <col collapsed="false" customWidth="true" hidden="false" outlineLevel="0" max="6901" min="6901" style="0" width="48.29"/>
    <col collapsed="false" customWidth="true" hidden="false" outlineLevel="0" max="6902" min="6902" style="0" width="6.85"/>
    <col collapsed="false" customWidth="true" hidden="false" outlineLevel="0" max="6903" min="6903" style="0" width="11.57"/>
    <col collapsed="false" customWidth="true" hidden="false" outlineLevel="0" max="6905" min="6904" style="0" width="13.86"/>
    <col collapsed="false" customWidth="true" hidden="false" outlineLevel="0" max="6906" min="6906" style="0" width="12"/>
    <col collapsed="false" customWidth="true" hidden="false" outlineLevel="0" max="6907" min="6907" style="0" width="44.29"/>
    <col collapsed="false" customWidth="true" hidden="false" outlineLevel="0" max="6908" min="6908" style="0" width="26.57"/>
    <col collapsed="false" customWidth="true" hidden="false" outlineLevel="0" max="6909" min="6909" style="0" width="18"/>
    <col collapsed="false" customWidth="true" hidden="false" outlineLevel="0" max="6911" min="6911" style="0" width="10.57"/>
    <col collapsed="false" customWidth="true" hidden="false" outlineLevel="0" max="6912" min="6912" style="0" width="12.15"/>
    <col collapsed="false" customWidth="true" hidden="false" outlineLevel="0" max="6914" min="6914" style="0" width="11.14"/>
    <col collapsed="false" customWidth="true" hidden="false" outlineLevel="0" max="6915" min="6915" style="0" width="11.43"/>
    <col collapsed="false" customWidth="true" hidden="false" outlineLevel="0" max="6916" min="6916" style="0" width="13.71"/>
    <col collapsed="false" customWidth="true" hidden="false" outlineLevel="0" max="6917" min="6917" style="0" width="15.85"/>
    <col collapsed="false" customWidth="true" hidden="false" outlineLevel="0" max="7155" min="7155" style="0" width="9.57"/>
    <col collapsed="false" customWidth="true" hidden="false" outlineLevel="0" max="7156" min="7156" style="0" width="30"/>
    <col collapsed="false" customWidth="true" hidden="false" outlineLevel="0" max="7157" min="7157" style="0" width="48.29"/>
    <col collapsed="false" customWidth="true" hidden="false" outlineLevel="0" max="7158" min="7158" style="0" width="6.85"/>
    <col collapsed="false" customWidth="true" hidden="false" outlineLevel="0" max="7159" min="7159" style="0" width="11.57"/>
    <col collapsed="false" customWidth="true" hidden="false" outlineLevel="0" max="7161" min="7160" style="0" width="13.86"/>
    <col collapsed="false" customWidth="true" hidden="false" outlineLevel="0" max="7162" min="7162" style="0" width="12"/>
    <col collapsed="false" customWidth="true" hidden="false" outlineLevel="0" max="7163" min="7163" style="0" width="44.29"/>
    <col collapsed="false" customWidth="true" hidden="false" outlineLevel="0" max="7164" min="7164" style="0" width="26.57"/>
    <col collapsed="false" customWidth="true" hidden="false" outlineLevel="0" max="7165" min="7165" style="0" width="18"/>
    <col collapsed="false" customWidth="true" hidden="false" outlineLevel="0" max="7167" min="7167" style="0" width="10.57"/>
    <col collapsed="false" customWidth="true" hidden="false" outlineLevel="0" max="7168" min="7168" style="0" width="12.15"/>
    <col collapsed="false" customWidth="true" hidden="false" outlineLevel="0" max="7170" min="7170" style="0" width="11.14"/>
    <col collapsed="false" customWidth="true" hidden="false" outlineLevel="0" max="7171" min="7171" style="0" width="11.43"/>
    <col collapsed="false" customWidth="true" hidden="false" outlineLevel="0" max="7172" min="7172" style="0" width="13.71"/>
    <col collapsed="false" customWidth="true" hidden="false" outlineLevel="0" max="7173" min="7173" style="0" width="15.85"/>
    <col collapsed="false" customWidth="true" hidden="false" outlineLevel="0" max="7411" min="7411" style="0" width="9.57"/>
    <col collapsed="false" customWidth="true" hidden="false" outlineLevel="0" max="7412" min="7412" style="0" width="30"/>
    <col collapsed="false" customWidth="true" hidden="false" outlineLevel="0" max="7413" min="7413" style="0" width="48.29"/>
    <col collapsed="false" customWidth="true" hidden="false" outlineLevel="0" max="7414" min="7414" style="0" width="6.85"/>
    <col collapsed="false" customWidth="true" hidden="false" outlineLevel="0" max="7415" min="7415" style="0" width="11.57"/>
    <col collapsed="false" customWidth="true" hidden="false" outlineLevel="0" max="7417" min="7416" style="0" width="13.86"/>
    <col collapsed="false" customWidth="true" hidden="false" outlineLevel="0" max="7418" min="7418" style="0" width="12"/>
    <col collapsed="false" customWidth="true" hidden="false" outlineLevel="0" max="7419" min="7419" style="0" width="44.29"/>
    <col collapsed="false" customWidth="true" hidden="false" outlineLevel="0" max="7420" min="7420" style="0" width="26.57"/>
    <col collapsed="false" customWidth="true" hidden="false" outlineLevel="0" max="7421" min="7421" style="0" width="18"/>
    <col collapsed="false" customWidth="true" hidden="false" outlineLevel="0" max="7423" min="7423" style="0" width="10.57"/>
    <col collapsed="false" customWidth="true" hidden="false" outlineLevel="0" max="7424" min="7424" style="0" width="12.15"/>
    <col collapsed="false" customWidth="true" hidden="false" outlineLevel="0" max="7426" min="7426" style="0" width="11.14"/>
    <col collapsed="false" customWidth="true" hidden="false" outlineLevel="0" max="7427" min="7427" style="0" width="11.43"/>
    <col collapsed="false" customWidth="true" hidden="false" outlineLevel="0" max="7428" min="7428" style="0" width="13.71"/>
    <col collapsed="false" customWidth="true" hidden="false" outlineLevel="0" max="7429" min="7429" style="0" width="15.85"/>
    <col collapsed="false" customWidth="true" hidden="false" outlineLevel="0" max="7667" min="7667" style="0" width="9.57"/>
    <col collapsed="false" customWidth="true" hidden="false" outlineLevel="0" max="7668" min="7668" style="0" width="30"/>
    <col collapsed="false" customWidth="true" hidden="false" outlineLevel="0" max="7669" min="7669" style="0" width="48.29"/>
    <col collapsed="false" customWidth="true" hidden="false" outlineLevel="0" max="7670" min="7670" style="0" width="6.85"/>
    <col collapsed="false" customWidth="true" hidden="false" outlineLevel="0" max="7671" min="7671" style="0" width="11.57"/>
    <col collapsed="false" customWidth="true" hidden="false" outlineLevel="0" max="7673" min="7672" style="0" width="13.86"/>
    <col collapsed="false" customWidth="true" hidden="false" outlineLevel="0" max="7674" min="7674" style="0" width="12"/>
    <col collapsed="false" customWidth="true" hidden="false" outlineLevel="0" max="7675" min="7675" style="0" width="44.29"/>
    <col collapsed="false" customWidth="true" hidden="false" outlineLevel="0" max="7676" min="7676" style="0" width="26.57"/>
    <col collapsed="false" customWidth="true" hidden="false" outlineLevel="0" max="7677" min="7677" style="0" width="18"/>
    <col collapsed="false" customWidth="true" hidden="false" outlineLevel="0" max="7679" min="7679" style="0" width="10.57"/>
    <col collapsed="false" customWidth="true" hidden="false" outlineLevel="0" max="7680" min="7680" style="0" width="12.15"/>
    <col collapsed="false" customWidth="true" hidden="false" outlineLevel="0" max="7682" min="7682" style="0" width="11.14"/>
    <col collapsed="false" customWidth="true" hidden="false" outlineLevel="0" max="7683" min="7683" style="0" width="11.43"/>
    <col collapsed="false" customWidth="true" hidden="false" outlineLevel="0" max="7684" min="7684" style="0" width="13.71"/>
    <col collapsed="false" customWidth="true" hidden="false" outlineLevel="0" max="7685" min="7685" style="0" width="15.85"/>
    <col collapsed="false" customWidth="true" hidden="false" outlineLevel="0" max="7923" min="7923" style="0" width="9.57"/>
    <col collapsed="false" customWidth="true" hidden="false" outlineLevel="0" max="7924" min="7924" style="0" width="30"/>
    <col collapsed="false" customWidth="true" hidden="false" outlineLevel="0" max="7925" min="7925" style="0" width="48.29"/>
    <col collapsed="false" customWidth="true" hidden="false" outlineLevel="0" max="7926" min="7926" style="0" width="6.85"/>
    <col collapsed="false" customWidth="true" hidden="false" outlineLevel="0" max="7927" min="7927" style="0" width="11.57"/>
    <col collapsed="false" customWidth="true" hidden="false" outlineLevel="0" max="7929" min="7928" style="0" width="13.86"/>
    <col collapsed="false" customWidth="true" hidden="false" outlineLevel="0" max="7930" min="7930" style="0" width="12"/>
    <col collapsed="false" customWidth="true" hidden="false" outlineLevel="0" max="7931" min="7931" style="0" width="44.29"/>
    <col collapsed="false" customWidth="true" hidden="false" outlineLevel="0" max="7932" min="7932" style="0" width="26.57"/>
    <col collapsed="false" customWidth="true" hidden="false" outlineLevel="0" max="7933" min="7933" style="0" width="18"/>
    <col collapsed="false" customWidth="true" hidden="false" outlineLevel="0" max="7935" min="7935" style="0" width="10.57"/>
    <col collapsed="false" customWidth="true" hidden="false" outlineLevel="0" max="7936" min="7936" style="0" width="12.15"/>
    <col collapsed="false" customWidth="true" hidden="false" outlineLevel="0" max="7938" min="7938" style="0" width="11.14"/>
    <col collapsed="false" customWidth="true" hidden="false" outlineLevel="0" max="7939" min="7939" style="0" width="11.43"/>
    <col collapsed="false" customWidth="true" hidden="false" outlineLevel="0" max="7940" min="7940" style="0" width="13.71"/>
    <col collapsed="false" customWidth="true" hidden="false" outlineLevel="0" max="7941" min="7941" style="0" width="15.85"/>
    <col collapsed="false" customWidth="true" hidden="false" outlineLevel="0" max="8179" min="8179" style="0" width="9.57"/>
    <col collapsed="false" customWidth="true" hidden="false" outlineLevel="0" max="8180" min="8180" style="0" width="30"/>
    <col collapsed="false" customWidth="true" hidden="false" outlineLevel="0" max="8181" min="8181" style="0" width="48.29"/>
    <col collapsed="false" customWidth="true" hidden="false" outlineLevel="0" max="8182" min="8182" style="0" width="6.85"/>
    <col collapsed="false" customWidth="true" hidden="false" outlineLevel="0" max="8183" min="8183" style="0" width="11.57"/>
    <col collapsed="false" customWidth="true" hidden="false" outlineLevel="0" max="8185" min="8184" style="0" width="13.86"/>
    <col collapsed="false" customWidth="true" hidden="false" outlineLevel="0" max="8186" min="8186" style="0" width="12"/>
    <col collapsed="false" customWidth="true" hidden="false" outlineLevel="0" max="8187" min="8187" style="0" width="44.29"/>
    <col collapsed="false" customWidth="true" hidden="false" outlineLevel="0" max="8188" min="8188" style="0" width="26.57"/>
    <col collapsed="false" customWidth="true" hidden="false" outlineLevel="0" max="8189" min="8189" style="0" width="18"/>
    <col collapsed="false" customWidth="true" hidden="false" outlineLevel="0" max="8191" min="8191" style="0" width="10.57"/>
    <col collapsed="false" customWidth="true" hidden="false" outlineLevel="0" max="8192" min="8192" style="0" width="12.15"/>
    <col collapsed="false" customWidth="true" hidden="false" outlineLevel="0" max="8194" min="8194" style="0" width="11.14"/>
    <col collapsed="false" customWidth="true" hidden="false" outlineLevel="0" max="8195" min="8195" style="0" width="11.43"/>
    <col collapsed="false" customWidth="true" hidden="false" outlineLevel="0" max="8196" min="8196" style="0" width="13.71"/>
    <col collapsed="false" customWidth="true" hidden="false" outlineLevel="0" max="8197" min="8197" style="0" width="15.85"/>
    <col collapsed="false" customWidth="true" hidden="false" outlineLevel="0" max="8435" min="8435" style="0" width="9.57"/>
    <col collapsed="false" customWidth="true" hidden="false" outlineLevel="0" max="8436" min="8436" style="0" width="30"/>
    <col collapsed="false" customWidth="true" hidden="false" outlineLevel="0" max="8437" min="8437" style="0" width="48.29"/>
    <col collapsed="false" customWidth="true" hidden="false" outlineLevel="0" max="8438" min="8438" style="0" width="6.85"/>
    <col collapsed="false" customWidth="true" hidden="false" outlineLevel="0" max="8439" min="8439" style="0" width="11.57"/>
    <col collapsed="false" customWidth="true" hidden="false" outlineLevel="0" max="8441" min="8440" style="0" width="13.86"/>
    <col collapsed="false" customWidth="true" hidden="false" outlineLevel="0" max="8442" min="8442" style="0" width="12"/>
    <col collapsed="false" customWidth="true" hidden="false" outlineLevel="0" max="8443" min="8443" style="0" width="44.29"/>
    <col collapsed="false" customWidth="true" hidden="false" outlineLevel="0" max="8444" min="8444" style="0" width="26.57"/>
    <col collapsed="false" customWidth="true" hidden="false" outlineLevel="0" max="8445" min="8445" style="0" width="18"/>
    <col collapsed="false" customWidth="true" hidden="false" outlineLevel="0" max="8447" min="8447" style="0" width="10.57"/>
    <col collapsed="false" customWidth="true" hidden="false" outlineLevel="0" max="8448" min="8448" style="0" width="12.15"/>
    <col collapsed="false" customWidth="true" hidden="false" outlineLevel="0" max="8450" min="8450" style="0" width="11.14"/>
    <col collapsed="false" customWidth="true" hidden="false" outlineLevel="0" max="8451" min="8451" style="0" width="11.43"/>
    <col collapsed="false" customWidth="true" hidden="false" outlineLevel="0" max="8452" min="8452" style="0" width="13.71"/>
    <col collapsed="false" customWidth="true" hidden="false" outlineLevel="0" max="8453" min="8453" style="0" width="15.85"/>
    <col collapsed="false" customWidth="true" hidden="false" outlineLevel="0" max="8691" min="8691" style="0" width="9.57"/>
    <col collapsed="false" customWidth="true" hidden="false" outlineLevel="0" max="8692" min="8692" style="0" width="30"/>
    <col collapsed="false" customWidth="true" hidden="false" outlineLevel="0" max="8693" min="8693" style="0" width="48.29"/>
    <col collapsed="false" customWidth="true" hidden="false" outlineLevel="0" max="8694" min="8694" style="0" width="6.85"/>
    <col collapsed="false" customWidth="true" hidden="false" outlineLevel="0" max="8695" min="8695" style="0" width="11.57"/>
    <col collapsed="false" customWidth="true" hidden="false" outlineLevel="0" max="8697" min="8696" style="0" width="13.86"/>
    <col collapsed="false" customWidth="true" hidden="false" outlineLevel="0" max="8698" min="8698" style="0" width="12"/>
    <col collapsed="false" customWidth="true" hidden="false" outlineLevel="0" max="8699" min="8699" style="0" width="44.29"/>
    <col collapsed="false" customWidth="true" hidden="false" outlineLevel="0" max="8700" min="8700" style="0" width="26.57"/>
    <col collapsed="false" customWidth="true" hidden="false" outlineLevel="0" max="8701" min="8701" style="0" width="18"/>
    <col collapsed="false" customWidth="true" hidden="false" outlineLevel="0" max="8703" min="8703" style="0" width="10.57"/>
    <col collapsed="false" customWidth="true" hidden="false" outlineLevel="0" max="8704" min="8704" style="0" width="12.15"/>
    <col collapsed="false" customWidth="true" hidden="false" outlineLevel="0" max="8706" min="8706" style="0" width="11.14"/>
    <col collapsed="false" customWidth="true" hidden="false" outlineLevel="0" max="8707" min="8707" style="0" width="11.43"/>
    <col collapsed="false" customWidth="true" hidden="false" outlineLevel="0" max="8708" min="8708" style="0" width="13.71"/>
    <col collapsed="false" customWidth="true" hidden="false" outlineLevel="0" max="8709" min="8709" style="0" width="15.85"/>
    <col collapsed="false" customWidth="true" hidden="false" outlineLevel="0" max="8947" min="8947" style="0" width="9.57"/>
    <col collapsed="false" customWidth="true" hidden="false" outlineLevel="0" max="8948" min="8948" style="0" width="30"/>
    <col collapsed="false" customWidth="true" hidden="false" outlineLevel="0" max="8949" min="8949" style="0" width="48.29"/>
    <col collapsed="false" customWidth="true" hidden="false" outlineLevel="0" max="8950" min="8950" style="0" width="6.85"/>
    <col collapsed="false" customWidth="true" hidden="false" outlineLevel="0" max="8951" min="8951" style="0" width="11.57"/>
    <col collapsed="false" customWidth="true" hidden="false" outlineLevel="0" max="8953" min="8952" style="0" width="13.86"/>
    <col collapsed="false" customWidth="true" hidden="false" outlineLevel="0" max="8954" min="8954" style="0" width="12"/>
    <col collapsed="false" customWidth="true" hidden="false" outlineLevel="0" max="8955" min="8955" style="0" width="44.29"/>
    <col collapsed="false" customWidth="true" hidden="false" outlineLevel="0" max="8956" min="8956" style="0" width="26.57"/>
    <col collapsed="false" customWidth="true" hidden="false" outlineLevel="0" max="8957" min="8957" style="0" width="18"/>
    <col collapsed="false" customWidth="true" hidden="false" outlineLevel="0" max="8959" min="8959" style="0" width="10.57"/>
    <col collapsed="false" customWidth="true" hidden="false" outlineLevel="0" max="8960" min="8960" style="0" width="12.15"/>
    <col collapsed="false" customWidth="true" hidden="false" outlineLevel="0" max="8962" min="8962" style="0" width="11.14"/>
    <col collapsed="false" customWidth="true" hidden="false" outlineLevel="0" max="8963" min="8963" style="0" width="11.43"/>
    <col collapsed="false" customWidth="true" hidden="false" outlineLevel="0" max="8964" min="8964" style="0" width="13.71"/>
    <col collapsed="false" customWidth="true" hidden="false" outlineLevel="0" max="8965" min="8965" style="0" width="15.85"/>
    <col collapsed="false" customWidth="true" hidden="false" outlineLevel="0" max="9203" min="9203" style="0" width="9.57"/>
    <col collapsed="false" customWidth="true" hidden="false" outlineLevel="0" max="9204" min="9204" style="0" width="30"/>
    <col collapsed="false" customWidth="true" hidden="false" outlineLevel="0" max="9205" min="9205" style="0" width="48.29"/>
    <col collapsed="false" customWidth="true" hidden="false" outlineLevel="0" max="9206" min="9206" style="0" width="6.85"/>
    <col collapsed="false" customWidth="true" hidden="false" outlineLevel="0" max="9207" min="9207" style="0" width="11.57"/>
    <col collapsed="false" customWidth="true" hidden="false" outlineLevel="0" max="9209" min="9208" style="0" width="13.86"/>
    <col collapsed="false" customWidth="true" hidden="false" outlineLevel="0" max="9210" min="9210" style="0" width="12"/>
    <col collapsed="false" customWidth="true" hidden="false" outlineLevel="0" max="9211" min="9211" style="0" width="44.29"/>
    <col collapsed="false" customWidth="true" hidden="false" outlineLevel="0" max="9212" min="9212" style="0" width="26.57"/>
    <col collapsed="false" customWidth="true" hidden="false" outlineLevel="0" max="9213" min="9213" style="0" width="18"/>
    <col collapsed="false" customWidth="true" hidden="false" outlineLevel="0" max="9215" min="9215" style="0" width="10.57"/>
    <col collapsed="false" customWidth="true" hidden="false" outlineLevel="0" max="9216" min="9216" style="0" width="12.15"/>
    <col collapsed="false" customWidth="true" hidden="false" outlineLevel="0" max="9218" min="9218" style="0" width="11.14"/>
    <col collapsed="false" customWidth="true" hidden="false" outlineLevel="0" max="9219" min="9219" style="0" width="11.43"/>
    <col collapsed="false" customWidth="true" hidden="false" outlineLevel="0" max="9220" min="9220" style="0" width="13.71"/>
    <col collapsed="false" customWidth="true" hidden="false" outlineLevel="0" max="9221" min="9221" style="0" width="15.85"/>
    <col collapsed="false" customWidth="true" hidden="false" outlineLevel="0" max="9459" min="9459" style="0" width="9.57"/>
    <col collapsed="false" customWidth="true" hidden="false" outlineLevel="0" max="9460" min="9460" style="0" width="30"/>
    <col collapsed="false" customWidth="true" hidden="false" outlineLevel="0" max="9461" min="9461" style="0" width="48.29"/>
    <col collapsed="false" customWidth="true" hidden="false" outlineLevel="0" max="9462" min="9462" style="0" width="6.85"/>
    <col collapsed="false" customWidth="true" hidden="false" outlineLevel="0" max="9463" min="9463" style="0" width="11.57"/>
    <col collapsed="false" customWidth="true" hidden="false" outlineLevel="0" max="9465" min="9464" style="0" width="13.86"/>
    <col collapsed="false" customWidth="true" hidden="false" outlineLevel="0" max="9466" min="9466" style="0" width="12"/>
    <col collapsed="false" customWidth="true" hidden="false" outlineLevel="0" max="9467" min="9467" style="0" width="44.29"/>
    <col collapsed="false" customWidth="true" hidden="false" outlineLevel="0" max="9468" min="9468" style="0" width="26.57"/>
    <col collapsed="false" customWidth="true" hidden="false" outlineLevel="0" max="9469" min="9469" style="0" width="18"/>
    <col collapsed="false" customWidth="true" hidden="false" outlineLevel="0" max="9471" min="9471" style="0" width="10.57"/>
    <col collapsed="false" customWidth="true" hidden="false" outlineLevel="0" max="9472" min="9472" style="0" width="12.15"/>
    <col collapsed="false" customWidth="true" hidden="false" outlineLevel="0" max="9474" min="9474" style="0" width="11.14"/>
    <col collapsed="false" customWidth="true" hidden="false" outlineLevel="0" max="9475" min="9475" style="0" width="11.43"/>
    <col collapsed="false" customWidth="true" hidden="false" outlineLevel="0" max="9476" min="9476" style="0" width="13.71"/>
    <col collapsed="false" customWidth="true" hidden="false" outlineLevel="0" max="9477" min="9477" style="0" width="15.85"/>
    <col collapsed="false" customWidth="true" hidden="false" outlineLevel="0" max="9715" min="9715" style="0" width="9.57"/>
    <col collapsed="false" customWidth="true" hidden="false" outlineLevel="0" max="9716" min="9716" style="0" width="30"/>
    <col collapsed="false" customWidth="true" hidden="false" outlineLevel="0" max="9717" min="9717" style="0" width="48.29"/>
    <col collapsed="false" customWidth="true" hidden="false" outlineLevel="0" max="9718" min="9718" style="0" width="6.85"/>
    <col collapsed="false" customWidth="true" hidden="false" outlineLevel="0" max="9719" min="9719" style="0" width="11.57"/>
    <col collapsed="false" customWidth="true" hidden="false" outlineLevel="0" max="9721" min="9720" style="0" width="13.86"/>
    <col collapsed="false" customWidth="true" hidden="false" outlineLevel="0" max="9722" min="9722" style="0" width="12"/>
    <col collapsed="false" customWidth="true" hidden="false" outlineLevel="0" max="9723" min="9723" style="0" width="44.29"/>
    <col collapsed="false" customWidth="true" hidden="false" outlineLevel="0" max="9724" min="9724" style="0" width="26.57"/>
    <col collapsed="false" customWidth="true" hidden="false" outlineLevel="0" max="9725" min="9725" style="0" width="18"/>
    <col collapsed="false" customWidth="true" hidden="false" outlineLevel="0" max="9727" min="9727" style="0" width="10.57"/>
    <col collapsed="false" customWidth="true" hidden="false" outlineLevel="0" max="9728" min="9728" style="0" width="12.15"/>
    <col collapsed="false" customWidth="true" hidden="false" outlineLevel="0" max="9730" min="9730" style="0" width="11.14"/>
    <col collapsed="false" customWidth="true" hidden="false" outlineLevel="0" max="9731" min="9731" style="0" width="11.43"/>
    <col collapsed="false" customWidth="true" hidden="false" outlineLevel="0" max="9732" min="9732" style="0" width="13.71"/>
    <col collapsed="false" customWidth="true" hidden="false" outlineLevel="0" max="9733" min="9733" style="0" width="15.85"/>
    <col collapsed="false" customWidth="true" hidden="false" outlineLevel="0" max="9971" min="9971" style="0" width="9.57"/>
    <col collapsed="false" customWidth="true" hidden="false" outlineLevel="0" max="9972" min="9972" style="0" width="30"/>
    <col collapsed="false" customWidth="true" hidden="false" outlineLevel="0" max="9973" min="9973" style="0" width="48.29"/>
    <col collapsed="false" customWidth="true" hidden="false" outlineLevel="0" max="9974" min="9974" style="0" width="6.85"/>
    <col collapsed="false" customWidth="true" hidden="false" outlineLevel="0" max="9975" min="9975" style="0" width="11.57"/>
    <col collapsed="false" customWidth="true" hidden="false" outlineLevel="0" max="9977" min="9976" style="0" width="13.86"/>
    <col collapsed="false" customWidth="true" hidden="false" outlineLevel="0" max="9978" min="9978" style="0" width="12"/>
    <col collapsed="false" customWidth="true" hidden="false" outlineLevel="0" max="9979" min="9979" style="0" width="44.29"/>
    <col collapsed="false" customWidth="true" hidden="false" outlineLevel="0" max="9980" min="9980" style="0" width="26.57"/>
    <col collapsed="false" customWidth="true" hidden="false" outlineLevel="0" max="9981" min="9981" style="0" width="18"/>
    <col collapsed="false" customWidth="true" hidden="false" outlineLevel="0" max="9983" min="9983" style="0" width="10.57"/>
    <col collapsed="false" customWidth="true" hidden="false" outlineLevel="0" max="9984" min="9984" style="0" width="12.15"/>
    <col collapsed="false" customWidth="true" hidden="false" outlineLevel="0" max="9986" min="9986" style="0" width="11.14"/>
    <col collapsed="false" customWidth="true" hidden="false" outlineLevel="0" max="9987" min="9987" style="0" width="11.43"/>
    <col collapsed="false" customWidth="true" hidden="false" outlineLevel="0" max="9988" min="9988" style="0" width="13.71"/>
    <col collapsed="false" customWidth="true" hidden="false" outlineLevel="0" max="9989" min="9989" style="0" width="15.85"/>
    <col collapsed="false" customWidth="true" hidden="false" outlineLevel="0" max="10227" min="10227" style="0" width="9.57"/>
    <col collapsed="false" customWidth="true" hidden="false" outlineLevel="0" max="10228" min="10228" style="0" width="30"/>
    <col collapsed="false" customWidth="true" hidden="false" outlineLevel="0" max="10229" min="10229" style="0" width="48.29"/>
    <col collapsed="false" customWidth="true" hidden="false" outlineLevel="0" max="10230" min="10230" style="0" width="6.85"/>
    <col collapsed="false" customWidth="true" hidden="false" outlineLevel="0" max="10231" min="10231" style="0" width="11.57"/>
    <col collapsed="false" customWidth="true" hidden="false" outlineLevel="0" max="10233" min="10232" style="0" width="13.86"/>
    <col collapsed="false" customWidth="true" hidden="false" outlineLevel="0" max="10234" min="10234" style="0" width="12"/>
    <col collapsed="false" customWidth="true" hidden="false" outlineLevel="0" max="10235" min="10235" style="0" width="44.29"/>
    <col collapsed="false" customWidth="true" hidden="false" outlineLevel="0" max="10236" min="10236" style="0" width="26.57"/>
    <col collapsed="false" customWidth="true" hidden="false" outlineLevel="0" max="10237" min="10237" style="0" width="18"/>
    <col collapsed="false" customWidth="true" hidden="false" outlineLevel="0" max="10239" min="10239" style="0" width="10.57"/>
    <col collapsed="false" customWidth="true" hidden="false" outlineLevel="0" max="10240" min="10240" style="0" width="12.15"/>
    <col collapsed="false" customWidth="true" hidden="false" outlineLevel="0" max="10242" min="10242" style="0" width="11.14"/>
    <col collapsed="false" customWidth="true" hidden="false" outlineLevel="0" max="10243" min="10243" style="0" width="11.43"/>
    <col collapsed="false" customWidth="true" hidden="false" outlineLevel="0" max="10244" min="10244" style="0" width="13.71"/>
    <col collapsed="false" customWidth="true" hidden="false" outlineLevel="0" max="10245" min="10245" style="0" width="15.85"/>
    <col collapsed="false" customWidth="true" hidden="false" outlineLevel="0" max="10483" min="10483" style="0" width="9.57"/>
    <col collapsed="false" customWidth="true" hidden="false" outlineLevel="0" max="10484" min="10484" style="0" width="30"/>
    <col collapsed="false" customWidth="true" hidden="false" outlineLevel="0" max="10485" min="10485" style="0" width="48.29"/>
    <col collapsed="false" customWidth="true" hidden="false" outlineLevel="0" max="10486" min="10486" style="0" width="6.85"/>
    <col collapsed="false" customWidth="true" hidden="false" outlineLevel="0" max="10487" min="10487" style="0" width="11.57"/>
    <col collapsed="false" customWidth="true" hidden="false" outlineLevel="0" max="10489" min="10488" style="0" width="13.86"/>
    <col collapsed="false" customWidth="true" hidden="false" outlineLevel="0" max="10490" min="10490" style="0" width="12"/>
    <col collapsed="false" customWidth="true" hidden="false" outlineLevel="0" max="10491" min="10491" style="0" width="44.29"/>
    <col collapsed="false" customWidth="true" hidden="false" outlineLevel="0" max="10492" min="10492" style="0" width="26.57"/>
    <col collapsed="false" customWidth="true" hidden="false" outlineLevel="0" max="10493" min="10493" style="0" width="18"/>
    <col collapsed="false" customWidth="true" hidden="false" outlineLevel="0" max="10495" min="10495" style="0" width="10.57"/>
    <col collapsed="false" customWidth="true" hidden="false" outlineLevel="0" max="10496" min="10496" style="0" width="12.15"/>
    <col collapsed="false" customWidth="true" hidden="false" outlineLevel="0" max="10498" min="10498" style="0" width="11.14"/>
    <col collapsed="false" customWidth="true" hidden="false" outlineLevel="0" max="10499" min="10499" style="0" width="11.43"/>
    <col collapsed="false" customWidth="true" hidden="false" outlineLevel="0" max="10500" min="10500" style="0" width="13.71"/>
    <col collapsed="false" customWidth="true" hidden="false" outlineLevel="0" max="10501" min="10501" style="0" width="15.85"/>
    <col collapsed="false" customWidth="true" hidden="false" outlineLevel="0" max="10739" min="10739" style="0" width="9.57"/>
    <col collapsed="false" customWidth="true" hidden="false" outlineLevel="0" max="10740" min="10740" style="0" width="30"/>
    <col collapsed="false" customWidth="true" hidden="false" outlineLevel="0" max="10741" min="10741" style="0" width="48.29"/>
    <col collapsed="false" customWidth="true" hidden="false" outlineLevel="0" max="10742" min="10742" style="0" width="6.85"/>
    <col collapsed="false" customWidth="true" hidden="false" outlineLevel="0" max="10743" min="10743" style="0" width="11.57"/>
    <col collapsed="false" customWidth="true" hidden="false" outlineLevel="0" max="10745" min="10744" style="0" width="13.86"/>
    <col collapsed="false" customWidth="true" hidden="false" outlineLevel="0" max="10746" min="10746" style="0" width="12"/>
    <col collapsed="false" customWidth="true" hidden="false" outlineLevel="0" max="10747" min="10747" style="0" width="44.29"/>
    <col collapsed="false" customWidth="true" hidden="false" outlineLevel="0" max="10748" min="10748" style="0" width="26.57"/>
    <col collapsed="false" customWidth="true" hidden="false" outlineLevel="0" max="10749" min="10749" style="0" width="18"/>
    <col collapsed="false" customWidth="true" hidden="false" outlineLevel="0" max="10751" min="10751" style="0" width="10.57"/>
    <col collapsed="false" customWidth="true" hidden="false" outlineLevel="0" max="10752" min="10752" style="0" width="12.15"/>
    <col collapsed="false" customWidth="true" hidden="false" outlineLevel="0" max="10754" min="10754" style="0" width="11.14"/>
    <col collapsed="false" customWidth="true" hidden="false" outlineLevel="0" max="10755" min="10755" style="0" width="11.43"/>
    <col collapsed="false" customWidth="true" hidden="false" outlineLevel="0" max="10756" min="10756" style="0" width="13.71"/>
    <col collapsed="false" customWidth="true" hidden="false" outlineLevel="0" max="10757" min="10757" style="0" width="15.85"/>
    <col collapsed="false" customWidth="true" hidden="false" outlineLevel="0" max="10995" min="10995" style="0" width="9.57"/>
    <col collapsed="false" customWidth="true" hidden="false" outlineLevel="0" max="10996" min="10996" style="0" width="30"/>
    <col collapsed="false" customWidth="true" hidden="false" outlineLevel="0" max="10997" min="10997" style="0" width="48.29"/>
    <col collapsed="false" customWidth="true" hidden="false" outlineLevel="0" max="10998" min="10998" style="0" width="6.85"/>
    <col collapsed="false" customWidth="true" hidden="false" outlineLevel="0" max="10999" min="10999" style="0" width="11.57"/>
    <col collapsed="false" customWidth="true" hidden="false" outlineLevel="0" max="11001" min="11000" style="0" width="13.86"/>
    <col collapsed="false" customWidth="true" hidden="false" outlineLevel="0" max="11002" min="11002" style="0" width="12"/>
    <col collapsed="false" customWidth="true" hidden="false" outlineLevel="0" max="11003" min="11003" style="0" width="44.29"/>
    <col collapsed="false" customWidth="true" hidden="false" outlineLevel="0" max="11004" min="11004" style="0" width="26.57"/>
    <col collapsed="false" customWidth="true" hidden="false" outlineLevel="0" max="11005" min="11005" style="0" width="18"/>
    <col collapsed="false" customWidth="true" hidden="false" outlineLevel="0" max="11007" min="11007" style="0" width="10.57"/>
    <col collapsed="false" customWidth="true" hidden="false" outlineLevel="0" max="11008" min="11008" style="0" width="12.15"/>
    <col collapsed="false" customWidth="true" hidden="false" outlineLevel="0" max="11010" min="11010" style="0" width="11.14"/>
    <col collapsed="false" customWidth="true" hidden="false" outlineLevel="0" max="11011" min="11011" style="0" width="11.43"/>
    <col collapsed="false" customWidth="true" hidden="false" outlineLevel="0" max="11012" min="11012" style="0" width="13.71"/>
    <col collapsed="false" customWidth="true" hidden="false" outlineLevel="0" max="11013" min="11013" style="0" width="15.85"/>
    <col collapsed="false" customWidth="true" hidden="false" outlineLevel="0" max="11251" min="11251" style="0" width="9.57"/>
    <col collapsed="false" customWidth="true" hidden="false" outlineLevel="0" max="11252" min="11252" style="0" width="30"/>
    <col collapsed="false" customWidth="true" hidden="false" outlineLevel="0" max="11253" min="11253" style="0" width="48.29"/>
    <col collapsed="false" customWidth="true" hidden="false" outlineLevel="0" max="11254" min="11254" style="0" width="6.85"/>
    <col collapsed="false" customWidth="true" hidden="false" outlineLevel="0" max="11255" min="11255" style="0" width="11.57"/>
    <col collapsed="false" customWidth="true" hidden="false" outlineLevel="0" max="11257" min="11256" style="0" width="13.86"/>
    <col collapsed="false" customWidth="true" hidden="false" outlineLevel="0" max="11258" min="11258" style="0" width="12"/>
    <col collapsed="false" customWidth="true" hidden="false" outlineLevel="0" max="11259" min="11259" style="0" width="44.29"/>
    <col collapsed="false" customWidth="true" hidden="false" outlineLevel="0" max="11260" min="11260" style="0" width="26.57"/>
    <col collapsed="false" customWidth="true" hidden="false" outlineLevel="0" max="11261" min="11261" style="0" width="18"/>
    <col collapsed="false" customWidth="true" hidden="false" outlineLevel="0" max="11263" min="11263" style="0" width="10.57"/>
    <col collapsed="false" customWidth="true" hidden="false" outlineLevel="0" max="11264" min="11264" style="0" width="12.15"/>
    <col collapsed="false" customWidth="true" hidden="false" outlineLevel="0" max="11266" min="11266" style="0" width="11.14"/>
    <col collapsed="false" customWidth="true" hidden="false" outlineLevel="0" max="11267" min="11267" style="0" width="11.43"/>
    <col collapsed="false" customWidth="true" hidden="false" outlineLevel="0" max="11268" min="11268" style="0" width="13.71"/>
    <col collapsed="false" customWidth="true" hidden="false" outlineLevel="0" max="11269" min="11269" style="0" width="15.85"/>
    <col collapsed="false" customWidth="true" hidden="false" outlineLevel="0" max="11507" min="11507" style="0" width="9.57"/>
    <col collapsed="false" customWidth="true" hidden="false" outlineLevel="0" max="11508" min="11508" style="0" width="30"/>
    <col collapsed="false" customWidth="true" hidden="false" outlineLevel="0" max="11509" min="11509" style="0" width="48.29"/>
    <col collapsed="false" customWidth="true" hidden="false" outlineLevel="0" max="11510" min="11510" style="0" width="6.85"/>
    <col collapsed="false" customWidth="true" hidden="false" outlineLevel="0" max="11511" min="11511" style="0" width="11.57"/>
    <col collapsed="false" customWidth="true" hidden="false" outlineLevel="0" max="11513" min="11512" style="0" width="13.86"/>
    <col collapsed="false" customWidth="true" hidden="false" outlineLevel="0" max="11514" min="11514" style="0" width="12"/>
    <col collapsed="false" customWidth="true" hidden="false" outlineLevel="0" max="11515" min="11515" style="0" width="44.29"/>
    <col collapsed="false" customWidth="true" hidden="false" outlineLevel="0" max="11516" min="11516" style="0" width="26.57"/>
    <col collapsed="false" customWidth="true" hidden="false" outlineLevel="0" max="11517" min="11517" style="0" width="18"/>
    <col collapsed="false" customWidth="true" hidden="false" outlineLevel="0" max="11519" min="11519" style="0" width="10.57"/>
    <col collapsed="false" customWidth="true" hidden="false" outlineLevel="0" max="11520" min="11520" style="0" width="12.15"/>
    <col collapsed="false" customWidth="true" hidden="false" outlineLevel="0" max="11522" min="11522" style="0" width="11.14"/>
    <col collapsed="false" customWidth="true" hidden="false" outlineLevel="0" max="11523" min="11523" style="0" width="11.43"/>
    <col collapsed="false" customWidth="true" hidden="false" outlineLevel="0" max="11524" min="11524" style="0" width="13.71"/>
    <col collapsed="false" customWidth="true" hidden="false" outlineLevel="0" max="11525" min="11525" style="0" width="15.85"/>
    <col collapsed="false" customWidth="true" hidden="false" outlineLevel="0" max="11763" min="11763" style="0" width="9.57"/>
    <col collapsed="false" customWidth="true" hidden="false" outlineLevel="0" max="11764" min="11764" style="0" width="30"/>
    <col collapsed="false" customWidth="true" hidden="false" outlineLevel="0" max="11765" min="11765" style="0" width="48.29"/>
    <col collapsed="false" customWidth="true" hidden="false" outlineLevel="0" max="11766" min="11766" style="0" width="6.85"/>
    <col collapsed="false" customWidth="true" hidden="false" outlineLevel="0" max="11767" min="11767" style="0" width="11.57"/>
    <col collapsed="false" customWidth="true" hidden="false" outlineLevel="0" max="11769" min="11768" style="0" width="13.86"/>
    <col collapsed="false" customWidth="true" hidden="false" outlineLevel="0" max="11770" min="11770" style="0" width="12"/>
    <col collapsed="false" customWidth="true" hidden="false" outlineLevel="0" max="11771" min="11771" style="0" width="44.29"/>
    <col collapsed="false" customWidth="true" hidden="false" outlineLevel="0" max="11772" min="11772" style="0" width="26.57"/>
    <col collapsed="false" customWidth="true" hidden="false" outlineLevel="0" max="11773" min="11773" style="0" width="18"/>
    <col collapsed="false" customWidth="true" hidden="false" outlineLevel="0" max="11775" min="11775" style="0" width="10.57"/>
    <col collapsed="false" customWidth="true" hidden="false" outlineLevel="0" max="11776" min="11776" style="0" width="12.15"/>
    <col collapsed="false" customWidth="true" hidden="false" outlineLevel="0" max="11778" min="11778" style="0" width="11.14"/>
    <col collapsed="false" customWidth="true" hidden="false" outlineLevel="0" max="11779" min="11779" style="0" width="11.43"/>
    <col collapsed="false" customWidth="true" hidden="false" outlineLevel="0" max="11780" min="11780" style="0" width="13.71"/>
    <col collapsed="false" customWidth="true" hidden="false" outlineLevel="0" max="11781" min="11781" style="0" width="15.85"/>
    <col collapsed="false" customWidth="true" hidden="false" outlineLevel="0" max="12019" min="12019" style="0" width="9.57"/>
    <col collapsed="false" customWidth="true" hidden="false" outlineLevel="0" max="12020" min="12020" style="0" width="30"/>
    <col collapsed="false" customWidth="true" hidden="false" outlineLevel="0" max="12021" min="12021" style="0" width="48.29"/>
    <col collapsed="false" customWidth="true" hidden="false" outlineLevel="0" max="12022" min="12022" style="0" width="6.85"/>
    <col collapsed="false" customWidth="true" hidden="false" outlineLevel="0" max="12023" min="12023" style="0" width="11.57"/>
    <col collapsed="false" customWidth="true" hidden="false" outlineLevel="0" max="12025" min="12024" style="0" width="13.86"/>
    <col collapsed="false" customWidth="true" hidden="false" outlineLevel="0" max="12026" min="12026" style="0" width="12"/>
    <col collapsed="false" customWidth="true" hidden="false" outlineLevel="0" max="12027" min="12027" style="0" width="44.29"/>
    <col collapsed="false" customWidth="true" hidden="false" outlineLevel="0" max="12028" min="12028" style="0" width="26.57"/>
    <col collapsed="false" customWidth="true" hidden="false" outlineLevel="0" max="12029" min="12029" style="0" width="18"/>
    <col collapsed="false" customWidth="true" hidden="false" outlineLevel="0" max="12031" min="12031" style="0" width="10.57"/>
    <col collapsed="false" customWidth="true" hidden="false" outlineLevel="0" max="12032" min="12032" style="0" width="12.15"/>
    <col collapsed="false" customWidth="true" hidden="false" outlineLevel="0" max="12034" min="12034" style="0" width="11.14"/>
    <col collapsed="false" customWidth="true" hidden="false" outlineLevel="0" max="12035" min="12035" style="0" width="11.43"/>
    <col collapsed="false" customWidth="true" hidden="false" outlineLevel="0" max="12036" min="12036" style="0" width="13.71"/>
    <col collapsed="false" customWidth="true" hidden="false" outlineLevel="0" max="12037" min="12037" style="0" width="15.85"/>
    <col collapsed="false" customWidth="true" hidden="false" outlineLevel="0" max="12275" min="12275" style="0" width="9.57"/>
    <col collapsed="false" customWidth="true" hidden="false" outlineLevel="0" max="12276" min="12276" style="0" width="30"/>
    <col collapsed="false" customWidth="true" hidden="false" outlineLevel="0" max="12277" min="12277" style="0" width="48.29"/>
    <col collapsed="false" customWidth="true" hidden="false" outlineLevel="0" max="12278" min="12278" style="0" width="6.85"/>
    <col collapsed="false" customWidth="true" hidden="false" outlineLevel="0" max="12279" min="12279" style="0" width="11.57"/>
    <col collapsed="false" customWidth="true" hidden="false" outlineLevel="0" max="12281" min="12280" style="0" width="13.86"/>
    <col collapsed="false" customWidth="true" hidden="false" outlineLevel="0" max="12282" min="12282" style="0" width="12"/>
    <col collapsed="false" customWidth="true" hidden="false" outlineLevel="0" max="12283" min="12283" style="0" width="44.29"/>
    <col collapsed="false" customWidth="true" hidden="false" outlineLevel="0" max="12284" min="12284" style="0" width="26.57"/>
    <col collapsed="false" customWidth="true" hidden="false" outlineLevel="0" max="12285" min="12285" style="0" width="18"/>
    <col collapsed="false" customWidth="true" hidden="false" outlineLevel="0" max="12287" min="12287" style="0" width="10.57"/>
    <col collapsed="false" customWidth="true" hidden="false" outlineLevel="0" max="12288" min="12288" style="0" width="12.15"/>
    <col collapsed="false" customWidth="true" hidden="false" outlineLevel="0" max="12290" min="12290" style="0" width="11.14"/>
    <col collapsed="false" customWidth="true" hidden="false" outlineLevel="0" max="12291" min="12291" style="0" width="11.43"/>
    <col collapsed="false" customWidth="true" hidden="false" outlineLevel="0" max="12292" min="12292" style="0" width="13.71"/>
    <col collapsed="false" customWidth="true" hidden="false" outlineLevel="0" max="12293" min="12293" style="0" width="15.85"/>
    <col collapsed="false" customWidth="true" hidden="false" outlineLevel="0" max="12531" min="12531" style="0" width="9.57"/>
    <col collapsed="false" customWidth="true" hidden="false" outlineLevel="0" max="12532" min="12532" style="0" width="30"/>
    <col collapsed="false" customWidth="true" hidden="false" outlineLevel="0" max="12533" min="12533" style="0" width="48.29"/>
    <col collapsed="false" customWidth="true" hidden="false" outlineLevel="0" max="12534" min="12534" style="0" width="6.85"/>
    <col collapsed="false" customWidth="true" hidden="false" outlineLevel="0" max="12535" min="12535" style="0" width="11.57"/>
    <col collapsed="false" customWidth="true" hidden="false" outlineLevel="0" max="12537" min="12536" style="0" width="13.86"/>
    <col collapsed="false" customWidth="true" hidden="false" outlineLevel="0" max="12538" min="12538" style="0" width="12"/>
    <col collapsed="false" customWidth="true" hidden="false" outlineLevel="0" max="12539" min="12539" style="0" width="44.29"/>
    <col collapsed="false" customWidth="true" hidden="false" outlineLevel="0" max="12540" min="12540" style="0" width="26.57"/>
    <col collapsed="false" customWidth="true" hidden="false" outlineLevel="0" max="12541" min="12541" style="0" width="18"/>
    <col collapsed="false" customWidth="true" hidden="false" outlineLevel="0" max="12543" min="12543" style="0" width="10.57"/>
    <col collapsed="false" customWidth="true" hidden="false" outlineLevel="0" max="12544" min="12544" style="0" width="12.15"/>
    <col collapsed="false" customWidth="true" hidden="false" outlineLevel="0" max="12546" min="12546" style="0" width="11.14"/>
    <col collapsed="false" customWidth="true" hidden="false" outlineLevel="0" max="12547" min="12547" style="0" width="11.43"/>
    <col collapsed="false" customWidth="true" hidden="false" outlineLevel="0" max="12548" min="12548" style="0" width="13.71"/>
    <col collapsed="false" customWidth="true" hidden="false" outlineLevel="0" max="12549" min="12549" style="0" width="15.85"/>
    <col collapsed="false" customWidth="true" hidden="false" outlineLevel="0" max="12787" min="12787" style="0" width="9.57"/>
    <col collapsed="false" customWidth="true" hidden="false" outlineLevel="0" max="12788" min="12788" style="0" width="30"/>
    <col collapsed="false" customWidth="true" hidden="false" outlineLevel="0" max="12789" min="12789" style="0" width="48.29"/>
    <col collapsed="false" customWidth="true" hidden="false" outlineLevel="0" max="12790" min="12790" style="0" width="6.85"/>
    <col collapsed="false" customWidth="true" hidden="false" outlineLevel="0" max="12791" min="12791" style="0" width="11.57"/>
    <col collapsed="false" customWidth="true" hidden="false" outlineLevel="0" max="12793" min="12792" style="0" width="13.86"/>
    <col collapsed="false" customWidth="true" hidden="false" outlineLevel="0" max="12794" min="12794" style="0" width="12"/>
    <col collapsed="false" customWidth="true" hidden="false" outlineLevel="0" max="12795" min="12795" style="0" width="44.29"/>
    <col collapsed="false" customWidth="true" hidden="false" outlineLevel="0" max="12796" min="12796" style="0" width="26.57"/>
    <col collapsed="false" customWidth="true" hidden="false" outlineLevel="0" max="12797" min="12797" style="0" width="18"/>
    <col collapsed="false" customWidth="true" hidden="false" outlineLevel="0" max="12799" min="12799" style="0" width="10.57"/>
    <col collapsed="false" customWidth="true" hidden="false" outlineLevel="0" max="12800" min="12800" style="0" width="12.15"/>
    <col collapsed="false" customWidth="true" hidden="false" outlineLevel="0" max="12802" min="12802" style="0" width="11.14"/>
    <col collapsed="false" customWidth="true" hidden="false" outlineLevel="0" max="12803" min="12803" style="0" width="11.43"/>
    <col collapsed="false" customWidth="true" hidden="false" outlineLevel="0" max="12804" min="12804" style="0" width="13.71"/>
    <col collapsed="false" customWidth="true" hidden="false" outlineLevel="0" max="12805" min="12805" style="0" width="15.85"/>
    <col collapsed="false" customWidth="true" hidden="false" outlineLevel="0" max="13043" min="13043" style="0" width="9.57"/>
    <col collapsed="false" customWidth="true" hidden="false" outlineLevel="0" max="13044" min="13044" style="0" width="30"/>
    <col collapsed="false" customWidth="true" hidden="false" outlineLevel="0" max="13045" min="13045" style="0" width="48.29"/>
    <col collapsed="false" customWidth="true" hidden="false" outlineLevel="0" max="13046" min="13046" style="0" width="6.85"/>
    <col collapsed="false" customWidth="true" hidden="false" outlineLevel="0" max="13047" min="13047" style="0" width="11.57"/>
    <col collapsed="false" customWidth="true" hidden="false" outlineLevel="0" max="13049" min="13048" style="0" width="13.86"/>
    <col collapsed="false" customWidth="true" hidden="false" outlineLevel="0" max="13050" min="13050" style="0" width="12"/>
    <col collapsed="false" customWidth="true" hidden="false" outlineLevel="0" max="13051" min="13051" style="0" width="44.29"/>
    <col collapsed="false" customWidth="true" hidden="false" outlineLevel="0" max="13052" min="13052" style="0" width="26.57"/>
    <col collapsed="false" customWidth="true" hidden="false" outlineLevel="0" max="13053" min="13053" style="0" width="18"/>
    <col collapsed="false" customWidth="true" hidden="false" outlineLevel="0" max="13055" min="13055" style="0" width="10.57"/>
    <col collapsed="false" customWidth="true" hidden="false" outlineLevel="0" max="13056" min="13056" style="0" width="12.15"/>
    <col collapsed="false" customWidth="true" hidden="false" outlineLevel="0" max="13058" min="13058" style="0" width="11.14"/>
    <col collapsed="false" customWidth="true" hidden="false" outlineLevel="0" max="13059" min="13059" style="0" width="11.43"/>
    <col collapsed="false" customWidth="true" hidden="false" outlineLevel="0" max="13060" min="13060" style="0" width="13.71"/>
    <col collapsed="false" customWidth="true" hidden="false" outlineLevel="0" max="13061" min="13061" style="0" width="15.85"/>
    <col collapsed="false" customWidth="true" hidden="false" outlineLevel="0" max="13299" min="13299" style="0" width="9.57"/>
    <col collapsed="false" customWidth="true" hidden="false" outlineLevel="0" max="13300" min="13300" style="0" width="30"/>
    <col collapsed="false" customWidth="true" hidden="false" outlineLevel="0" max="13301" min="13301" style="0" width="48.29"/>
    <col collapsed="false" customWidth="true" hidden="false" outlineLevel="0" max="13302" min="13302" style="0" width="6.85"/>
    <col collapsed="false" customWidth="true" hidden="false" outlineLevel="0" max="13303" min="13303" style="0" width="11.57"/>
    <col collapsed="false" customWidth="true" hidden="false" outlineLevel="0" max="13305" min="13304" style="0" width="13.86"/>
    <col collapsed="false" customWidth="true" hidden="false" outlineLevel="0" max="13306" min="13306" style="0" width="12"/>
    <col collapsed="false" customWidth="true" hidden="false" outlineLevel="0" max="13307" min="13307" style="0" width="44.29"/>
    <col collapsed="false" customWidth="true" hidden="false" outlineLevel="0" max="13308" min="13308" style="0" width="26.57"/>
    <col collapsed="false" customWidth="true" hidden="false" outlineLevel="0" max="13309" min="13309" style="0" width="18"/>
    <col collapsed="false" customWidth="true" hidden="false" outlineLevel="0" max="13311" min="13311" style="0" width="10.57"/>
    <col collapsed="false" customWidth="true" hidden="false" outlineLevel="0" max="13312" min="13312" style="0" width="12.15"/>
    <col collapsed="false" customWidth="true" hidden="false" outlineLevel="0" max="13314" min="13314" style="0" width="11.14"/>
    <col collapsed="false" customWidth="true" hidden="false" outlineLevel="0" max="13315" min="13315" style="0" width="11.43"/>
    <col collapsed="false" customWidth="true" hidden="false" outlineLevel="0" max="13316" min="13316" style="0" width="13.71"/>
    <col collapsed="false" customWidth="true" hidden="false" outlineLevel="0" max="13317" min="13317" style="0" width="15.85"/>
    <col collapsed="false" customWidth="true" hidden="false" outlineLevel="0" max="13555" min="13555" style="0" width="9.57"/>
    <col collapsed="false" customWidth="true" hidden="false" outlineLevel="0" max="13556" min="13556" style="0" width="30"/>
    <col collapsed="false" customWidth="true" hidden="false" outlineLevel="0" max="13557" min="13557" style="0" width="48.29"/>
    <col collapsed="false" customWidth="true" hidden="false" outlineLevel="0" max="13558" min="13558" style="0" width="6.85"/>
    <col collapsed="false" customWidth="true" hidden="false" outlineLevel="0" max="13559" min="13559" style="0" width="11.57"/>
    <col collapsed="false" customWidth="true" hidden="false" outlineLevel="0" max="13561" min="13560" style="0" width="13.86"/>
    <col collapsed="false" customWidth="true" hidden="false" outlineLevel="0" max="13562" min="13562" style="0" width="12"/>
    <col collapsed="false" customWidth="true" hidden="false" outlineLevel="0" max="13563" min="13563" style="0" width="44.29"/>
    <col collapsed="false" customWidth="true" hidden="false" outlineLevel="0" max="13564" min="13564" style="0" width="26.57"/>
    <col collapsed="false" customWidth="true" hidden="false" outlineLevel="0" max="13565" min="13565" style="0" width="18"/>
    <col collapsed="false" customWidth="true" hidden="false" outlineLevel="0" max="13567" min="13567" style="0" width="10.57"/>
    <col collapsed="false" customWidth="true" hidden="false" outlineLevel="0" max="13568" min="13568" style="0" width="12.15"/>
    <col collapsed="false" customWidth="true" hidden="false" outlineLevel="0" max="13570" min="13570" style="0" width="11.14"/>
    <col collapsed="false" customWidth="true" hidden="false" outlineLevel="0" max="13571" min="13571" style="0" width="11.43"/>
    <col collapsed="false" customWidth="true" hidden="false" outlineLevel="0" max="13572" min="13572" style="0" width="13.71"/>
    <col collapsed="false" customWidth="true" hidden="false" outlineLevel="0" max="13573" min="13573" style="0" width="15.85"/>
    <col collapsed="false" customWidth="true" hidden="false" outlineLevel="0" max="13811" min="13811" style="0" width="9.57"/>
    <col collapsed="false" customWidth="true" hidden="false" outlineLevel="0" max="13812" min="13812" style="0" width="30"/>
    <col collapsed="false" customWidth="true" hidden="false" outlineLevel="0" max="13813" min="13813" style="0" width="48.29"/>
    <col collapsed="false" customWidth="true" hidden="false" outlineLevel="0" max="13814" min="13814" style="0" width="6.85"/>
    <col collapsed="false" customWidth="true" hidden="false" outlineLevel="0" max="13815" min="13815" style="0" width="11.57"/>
    <col collapsed="false" customWidth="true" hidden="false" outlineLevel="0" max="13817" min="13816" style="0" width="13.86"/>
    <col collapsed="false" customWidth="true" hidden="false" outlineLevel="0" max="13818" min="13818" style="0" width="12"/>
    <col collapsed="false" customWidth="true" hidden="false" outlineLevel="0" max="13819" min="13819" style="0" width="44.29"/>
    <col collapsed="false" customWidth="true" hidden="false" outlineLevel="0" max="13820" min="13820" style="0" width="26.57"/>
    <col collapsed="false" customWidth="true" hidden="false" outlineLevel="0" max="13821" min="13821" style="0" width="18"/>
    <col collapsed="false" customWidth="true" hidden="false" outlineLevel="0" max="13823" min="13823" style="0" width="10.57"/>
    <col collapsed="false" customWidth="true" hidden="false" outlineLevel="0" max="13824" min="13824" style="0" width="12.15"/>
    <col collapsed="false" customWidth="true" hidden="false" outlineLevel="0" max="13826" min="13826" style="0" width="11.14"/>
    <col collapsed="false" customWidth="true" hidden="false" outlineLevel="0" max="13827" min="13827" style="0" width="11.43"/>
    <col collapsed="false" customWidth="true" hidden="false" outlineLevel="0" max="13828" min="13828" style="0" width="13.71"/>
    <col collapsed="false" customWidth="true" hidden="false" outlineLevel="0" max="13829" min="13829" style="0" width="15.85"/>
    <col collapsed="false" customWidth="true" hidden="false" outlineLevel="0" max="14067" min="14067" style="0" width="9.57"/>
    <col collapsed="false" customWidth="true" hidden="false" outlineLevel="0" max="14068" min="14068" style="0" width="30"/>
    <col collapsed="false" customWidth="true" hidden="false" outlineLevel="0" max="14069" min="14069" style="0" width="48.29"/>
    <col collapsed="false" customWidth="true" hidden="false" outlineLevel="0" max="14070" min="14070" style="0" width="6.85"/>
    <col collapsed="false" customWidth="true" hidden="false" outlineLevel="0" max="14071" min="14071" style="0" width="11.57"/>
    <col collapsed="false" customWidth="true" hidden="false" outlineLevel="0" max="14073" min="14072" style="0" width="13.86"/>
    <col collapsed="false" customWidth="true" hidden="false" outlineLevel="0" max="14074" min="14074" style="0" width="12"/>
    <col collapsed="false" customWidth="true" hidden="false" outlineLevel="0" max="14075" min="14075" style="0" width="44.29"/>
    <col collapsed="false" customWidth="true" hidden="false" outlineLevel="0" max="14076" min="14076" style="0" width="26.57"/>
    <col collapsed="false" customWidth="true" hidden="false" outlineLevel="0" max="14077" min="14077" style="0" width="18"/>
    <col collapsed="false" customWidth="true" hidden="false" outlineLevel="0" max="14079" min="14079" style="0" width="10.57"/>
    <col collapsed="false" customWidth="true" hidden="false" outlineLevel="0" max="14080" min="14080" style="0" width="12.15"/>
    <col collapsed="false" customWidth="true" hidden="false" outlineLevel="0" max="14082" min="14082" style="0" width="11.14"/>
    <col collapsed="false" customWidth="true" hidden="false" outlineLevel="0" max="14083" min="14083" style="0" width="11.43"/>
    <col collapsed="false" customWidth="true" hidden="false" outlineLevel="0" max="14084" min="14084" style="0" width="13.71"/>
    <col collapsed="false" customWidth="true" hidden="false" outlineLevel="0" max="14085" min="14085" style="0" width="15.85"/>
    <col collapsed="false" customWidth="true" hidden="false" outlineLevel="0" max="14323" min="14323" style="0" width="9.57"/>
    <col collapsed="false" customWidth="true" hidden="false" outlineLevel="0" max="14324" min="14324" style="0" width="30"/>
    <col collapsed="false" customWidth="true" hidden="false" outlineLevel="0" max="14325" min="14325" style="0" width="48.29"/>
    <col collapsed="false" customWidth="true" hidden="false" outlineLevel="0" max="14326" min="14326" style="0" width="6.85"/>
    <col collapsed="false" customWidth="true" hidden="false" outlineLevel="0" max="14327" min="14327" style="0" width="11.57"/>
    <col collapsed="false" customWidth="true" hidden="false" outlineLevel="0" max="14329" min="14328" style="0" width="13.86"/>
    <col collapsed="false" customWidth="true" hidden="false" outlineLevel="0" max="14330" min="14330" style="0" width="12"/>
    <col collapsed="false" customWidth="true" hidden="false" outlineLevel="0" max="14331" min="14331" style="0" width="44.29"/>
    <col collapsed="false" customWidth="true" hidden="false" outlineLevel="0" max="14332" min="14332" style="0" width="26.57"/>
    <col collapsed="false" customWidth="true" hidden="false" outlineLevel="0" max="14333" min="14333" style="0" width="18"/>
    <col collapsed="false" customWidth="true" hidden="false" outlineLevel="0" max="14335" min="14335" style="0" width="10.57"/>
    <col collapsed="false" customWidth="true" hidden="false" outlineLevel="0" max="14336" min="14336" style="0" width="12.15"/>
    <col collapsed="false" customWidth="true" hidden="false" outlineLevel="0" max="14338" min="14338" style="0" width="11.14"/>
    <col collapsed="false" customWidth="true" hidden="false" outlineLevel="0" max="14339" min="14339" style="0" width="11.43"/>
    <col collapsed="false" customWidth="true" hidden="false" outlineLevel="0" max="14340" min="14340" style="0" width="13.71"/>
    <col collapsed="false" customWidth="true" hidden="false" outlineLevel="0" max="14341" min="14341" style="0" width="15.85"/>
    <col collapsed="false" customWidth="true" hidden="false" outlineLevel="0" max="14579" min="14579" style="0" width="9.57"/>
    <col collapsed="false" customWidth="true" hidden="false" outlineLevel="0" max="14580" min="14580" style="0" width="30"/>
    <col collapsed="false" customWidth="true" hidden="false" outlineLevel="0" max="14581" min="14581" style="0" width="48.29"/>
    <col collapsed="false" customWidth="true" hidden="false" outlineLevel="0" max="14582" min="14582" style="0" width="6.85"/>
    <col collapsed="false" customWidth="true" hidden="false" outlineLevel="0" max="14583" min="14583" style="0" width="11.57"/>
    <col collapsed="false" customWidth="true" hidden="false" outlineLevel="0" max="14585" min="14584" style="0" width="13.86"/>
    <col collapsed="false" customWidth="true" hidden="false" outlineLevel="0" max="14586" min="14586" style="0" width="12"/>
    <col collapsed="false" customWidth="true" hidden="false" outlineLevel="0" max="14587" min="14587" style="0" width="44.29"/>
    <col collapsed="false" customWidth="true" hidden="false" outlineLevel="0" max="14588" min="14588" style="0" width="26.57"/>
    <col collapsed="false" customWidth="true" hidden="false" outlineLevel="0" max="14589" min="14589" style="0" width="18"/>
    <col collapsed="false" customWidth="true" hidden="false" outlineLevel="0" max="14591" min="14591" style="0" width="10.57"/>
    <col collapsed="false" customWidth="true" hidden="false" outlineLevel="0" max="14592" min="14592" style="0" width="12.15"/>
    <col collapsed="false" customWidth="true" hidden="false" outlineLevel="0" max="14594" min="14594" style="0" width="11.14"/>
    <col collapsed="false" customWidth="true" hidden="false" outlineLevel="0" max="14595" min="14595" style="0" width="11.43"/>
    <col collapsed="false" customWidth="true" hidden="false" outlineLevel="0" max="14596" min="14596" style="0" width="13.71"/>
    <col collapsed="false" customWidth="true" hidden="false" outlineLevel="0" max="14597" min="14597" style="0" width="15.85"/>
    <col collapsed="false" customWidth="true" hidden="false" outlineLevel="0" max="14835" min="14835" style="0" width="9.57"/>
    <col collapsed="false" customWidth="true" hidden="false" outlineLevel="0" max="14836" min="14836" style="0" width="30"/>
    <col collapsed="false" customWidth="true" hidden="false" outlineLevel="0" max="14837" min="14837" style="0" width="48.29"/>
    <col collapsed="false" customWidth="true" hidden="false" outlineLevel="0" max="14838" min="14838" style="0" width="6.85"/>
    <col collapsed="false" customWidth="true" hidden="false" outlineLevel="0" max="14839" min="14839" style="0" width="11.57"/>
    <col collapsed="false" customWidth="true" hidden="false" outlineLevel="0" max="14841" min="14840" style="0" width="13.86"/>
    <col collapsed="false" customWidth="true" hidden="false" outlineLevel="0" max="14842" min="14842" style="0" width="12"/>
    <col collapsed="false" customWidth="true" hidden="false" outlineLevel="0" max="14843" min="14843" style="0" width="44.29"/>
    <col collapsed="false" customWidth="true" hidden="false" outlineLevel="0" max="14844" min="14844" style="0" width="26.57"/>
    <col collapsed="false" customWidth="true" hidden="false" outlineLevel="0" max="14845" min="14845" style="0" width="18"/>
    <col collapsed="false" customWidth="true" hidden="false" outlineLevel="0" max="14847" min="14847" style="0" width="10.57"/>
    <col collapsed="false" customWidth="true" hidden="false" outlineLevel="0" max="14848" min="14848" style="0" width="12.15"/>
    <col collapsed="false" customWidth="true" hidden="false" outlineLevel="0" max="14850" min="14850" style="0" width="11.14"/>
    <col collapsed="false" customWidth="true" hidden="false" outlineLevel="0" max="14851" min="14851" style="0" width="11.43"/>
    <col collapsed="false" customWidth="true" hidden="false" outlineLevel="0" max="14852" min="14852" style="0" width="13.71"/>
    <col collapsed="false" customWidth="true" hidden="false" outlineLevel="0" max="14853" min="14853" style="0" width="15.85"/>
    <col collapsed="false" customWidth="true" hidden="false" outlineLevel="0" max="15091" min="15091" style="0" width="9.57"/>
    <col collapsed="false" customWidth="true" hidden="false" outlineLevel="0" max="15092" min="15092" style="0" width="30"/>
    <col collapsed="false" customWidth="true" hidden="false" outlineLevel="0" max="15093" min="15093" style="0" width="48.29"/>
    <col collapsed="false" customWidth="true" hidden="false" outlineLevel="0" max="15094" min="15094" style="0" width="6.85"/>
    <col collapsed="false" customWidth="true" hidden="false" outlineLevel="0" max="15095" min="15095" style="0" width="11.57"/>
    <col collapsed="false" customWidth="true" hidden="false" outlineLevel="0" max="15097" min="15096" style="0" width="13.86"/>
    <col collapsed="false" customWidth="true" hidden="false" outlineLevel="0" max="15098" min="15098" style="0" width="12"/>
    <col collapsed="false" customWidth="true" hidden="false" outlineLevel="0" max="15099" min="15099" style="0" width="44.29"/>
    <col collapsed="false" customWidth="true" hidden="false" outlineLevel="0" max="15100" min="15100" style="0" width="26.57"/>
    <col collapsed="false" customWidth="true" hidden="false" outlineLevel="0" max="15101" min="15101" style="0" width="18"/>
    <col collapsed="false" customWidth="true" hidden="false" outlineLevel="0" max="15103" min="15103" style="0" width="10.57"/>
    <col collapsed="false" customWidth="true" hidden="false" outlineLevel="0" max="15104" min="15104" style="0" width="12.15"/>
    <col collapsed="false" customWidth="true" hidden="false" outlineLevel="0" max="15106" min="15106" style="0" width="11.14"/>
    <col collapsed="false" customWidth="true" hidden="false" outlineLevel="0" max="15107" min="15107" style="0" width="11.43"/>
    <col collapsed="false" customWidth="true" hidden="false" outlineLevel="0" max="15108" min="15108" style="0" width="13.71"/>
    <col collapsed="false" customWidth="true" hidden="false" outlineLevel="0" max="15109" min="15109" style="0" width="15.85"/>
    <col collapsed="false" customWidth="true" hidden="false" outlineLevel="0" max="15347" min="15347" style="0" width="9.57"/>
    <col collapsed="false" customWidth="true" hidden="false" outlineLevel="0" max="15348" min="15348" style="0" width="30"/>
    <col collapsed="false" customWidth="true" hidden="false" outlineLevel="0" max="15349" min="15349" style="0" width="48.29"/>
    <col collapsed="false" customWidth="true" hidden="false" outlineLevel="0" max="15350" min="15350" style="0" width="6.85"/>
    <col collapsed="false" customWidth="true" hidden="false" outlineLevel="0" max="15351" min="15351" style="0" width="11.57"/>
    <col collapsed="false" customWidth="true" hidden="false" outlineLevel="0" max="15353" min="15352" style="0" width="13.86"/>
    <col collapsed="false" customWidth="true" hidden="false" outlineLevel="0" max="15354" min="15354" style="0" width="12"/>
    <col collapsed="false" customWidth="true" hidden="false" outlineLevel="0" max="15355" min="15355" style="0" width="44.29"/>
    <col collapsed="false" customWidth="true" hidden="false" outlineLevel="0" max="15356" min="15356" style="0" width="26.57"/>
    <col collapsed="false" customWidth="true" hidden="false" outlineLevel="0" max="15357" min="15357" style="0" width="18"/>
    <col collapsed="false" customWidth="true" hidden="false" outlineLevel="0" max="15359" min="15359" style="0" width="10.57"/>
    <col collapsed="false" customWidth="true" hidden="false" outlineLevel="0" max="15360" min="15360" style="0" width="12.15"/>
    <col collapsed="false" customWidth="true" hidden="false" outlineLevel="0" max="15362" min="15362" style="0" width="11.14"/>
    <col collapsed="false" customWidth="true" hidden="false" outlineLevel="0" max="15363" min="15363" style="0" width="11.43"/>
    <col collapsed="false" customWidth="true" hidden="false" outlineLevel="0" max="15364" min="15364" style="0" width="13.71"/>
    <col collapsed="false" customWidth="true" hidden="false" outlineLevel="0" max="15365" min="15365" style="0" width="15.85"/>
    <col collapsed="false" customWidth="true" hidden="false" outlineLevel="0" max="15603" min="15603" style="0" width="9.57"/>
    <col collapsed="false" customWidth="true" hidden="false" outlineLevel="0" max="15604" min="15604" style="0" width="30"/>
    <col collapsed="false" customWidth="true" hidden="false" outlineLevel="0" max="15605" min="15605" style="0" width="48.29"/>
    <col collapsed="false" customWidth="true" hidden="false" outlineLevel="0" max="15606" min="15606" style="0" width="6.85"/>
    <col collapsed="false" customWidth="true" hidden="false" outlineLevel="0" max="15607" min="15607" style="0" width="11.57"/>
    <col collapsed="false" customWidth="true" hidden="false" outlineLevel="0" max="15609" min="15608" style="0" width="13.86"/>
    <col collapsed="false" customWidth="true" hidden="false" outlineLevel="0" max="15610" min="15610" style="0" width="12"/>
    <col collapsed="false" customWidth="true" hidden="false" outlineLevel="0" max="15611" min="15611" style="0" width="44.29"/>
    <col collapsed="false" customWidth="true" hidden="false" outlineLevel="0" max="15612" min="15612" style="0" width="26.57"/>
    <col collapsed="false" customWidth="true" hidden="false" outlineLevel="0" max="15613" min="15613" style="0" width="18"/>
    <col collapsed="false" customWidth="true" hidden="false" outlineLevel="0" max="15615" min="15615" style="0" width="10.57"/>
    <col collapsed="false" customWidth="true" hidden="false" outlineLevel="0" max="15616" min="15616" style="0" width="12.15"/>
    <col collapsed="false" customWidth="true" hidden="false" outlineLevel="0" max="15618" min="15618" style="0" width="11.14"/>
    <col collapsed="false" customWidth="true" hidden="false" outlineLevel="0" max="15619" min="15619" style="0" width="11.43"/>
    <col collapsed="false" customWidth="true" hidden="false" outlineLevel="0" max="15620" min="15620" style="0" width="13.71"/>
    <col collapsed="false" customWidth="true" hidden="false" outlineLevel="0" max="15621" min="15621" style="0" width="15.85"/>
    <col collapsed="false" customWidth="true" hidden="false" outlineLevel="0" max="15859" min="15859" style="0" width="9.57"/>
    <col collapsed="false" customWidth="true" hidden="false" outlineLevel="0" max="15860" min="15860" style="0" width="30"/>
    <col collapsed="false" customWidth="true" hidden="false" outlineLevel="0" max="15861" min="15861" style="0" width="48.29"/>
    <col collapsed="false" customWidth="true" hidden="false" outlineLevel="0" max="15862" min="15862" style="0" width="6.85"/>
    <col collapsed="false" customWidth="true" hidden="false" outlineLevel="0" max="15863" min="15863" style="0" width="11.57"/>
    <col collapsed="false" customWidth="true" hidden="false" outlineLevel="0" max="15865" min="15864" style="0" width="13.86"/>
    <col collapsed="false" customWidth="true" hidden="false" outlineLevel="0" max="15866" min="15866" style="0" width="12"/>
    <col collapsed="false" customWidth="true" hidden="false" outlineLevel="0" max="15867" min="15867" style="0" width="44.29"/>
    <col collapsed="false" customWidth="true" hidden="false" outlineLevel="0" max="15868" min="15868" style="0" width="26.57"/>
    <col collapsed="false" customWidth="true" hidden="false" outlineLevel="0" max="15869" min="15869" style="0" width="18"/>
    <col collapsed="false" customWidth="true" hidden="false" outlineLevel="0" max="15871" min="15871" style="0" width="10.57"/>
    <col collapsed="false" customWidth="true" hidden="false" outlineLevel="0" max="15872" min="15872" style="0" width="12.15"/>
    <col collapsed="false" customWidth="true" hidden="false" outlineLevel="0" max="15874" min="15874" style="0" width="11.14"/>
    <col collapsed="false" customWidth="true" hidden="false" outlineLevel="0" max="15875" min="15875" style="0" width="11.43"/>
    <col collapsed="false" customWidth="true" hidden="false" outlineLevel="0" max="15876" min="15876" style="0" width="13.71"/>
    <col collapsed="false" customWidth="true" hidden="false" outlineLevel="0" max="15877" min="15877" style="0" width="15.85"/>
    <col collapsed="false" customWidth="true" hidden="false" outlineLevel="0" max="16115" min="16115" style="0" width="9.57"/>
    <col collapsed="false" customWidth="true" hidden="false" outlineLevel="0" max="16116" min="16116" style="0" width="30"/>
    <col collapsed="false" customWidth="true" hidden="false" outlineLevel="0" max="16117" min="16117" style="0" width="48.29"/>
    <col collapsed="false" customWidth="true" hidden="false" outlineLevel="0" max="16118" min="16118" style="0" width="6.85"/>
    <col collapsed="false" customWidth="true" hidden="false" outlineLevel="0" max="16119" min="16119" style="0" width="11.57"/>
    <col collapsed="false" customWidth="true" hidden="false" outlineLevel="0" max="16121" min="16120" style="0" width="13.86"/>
    <col collapsed="false" customWidth="true" hidden="false" outlineLevel="0" max="16122" min="16122" style="0" width="12"/>
    <col collapsed="false" customWidth="true" hidden="false" outlineLevel="0" max="16123" min="16123" style="0" width="44.29"/>
    <col collapsed="false" customWidth="true" hidden="false" outlineLevel="0" max="16124" min="16124" style="0" width="26.57"/>
    <col collapsed="false" customWidth="true" hidden="false" outlineLevel="0" max="16125" min="16125" style="0" width="18"/>
    <col collapsed="false" customWidth="true" hidden="false" outlineLevel="0" max="16127" min="16127" style="0" width="10.57"/>
    <col collapsed="false" customWidth="true" hidden="false" outlineLevel="0" max="16128" min="16128" style="0" width="12.15"/>
    <col collapsed="false" customWidth="true" hidden="false" outlineLevel="0" max="16130" min="16130" style="0" width="11.14"/>
    <col collapsed="false" customWidth="true" hidden="false" outlineLevel="0" max="16131" min="16131" style="0" width="11.43"/>
    <col collapsed="false" customWidth="true" hidden="false" outlineLevel="0" max="16132" min="16132" style="0" width="13.71"/>
    <col collapsed="false" customWidth="true" hidden="false" outlineLevel="0" max="16133" min="16133" style="0" width="15.85"/>
  </cols>
  <sheetData>
    <row r="1" s="8" customFormat="true" ht="28.5" hidden="false" customHeight="true" outlineLevel="0" collapsed="false">
      <c r="B1" s="7" t="s">
        <v>0</v>
      </c>
      <c r="C1" s="7"/>
      <c r="D1" s="7"/>
      <c r="E1" s="7"/>
      <c r="F1" s="7"/>
      <c r="G1" s="7"/>
      <c r="H1" s="7"/>
      <c r="R1" s="9"/>
      <c r="S1" s="9"/>
      <c r="W1" s="10"/>
    </row>
    <row r="2" s="8" customFormat="true" ht="15" hidden="false" customHeight="true" outlineLevel="0" collapsed="false">
      <c r="B2" s="11" t="s">
        <v>1</v>
      </c>
      <c r="C2" s="11"/>
      <c r="D2" s="11"/>
      <c r="E2" s="11"/>
      <c r="F2" s="11"/>
      <c r="G2" s="11"/>
      <c r="H2" s="11"/>
      <c r="R2" s="9"/>
      <c r="S2" s="9"/>
      <c r="W2" s="10"/>
    </row>
    <row r="3" s="8" customFormat="true" ht="15" hidden="false" customHeight="true" outlineLevel="0" collapsed="false">
      <c r="B3" s="12" t="s">
        <v>2</v>
      </c>
      <c r="C3" s="12"/>
      <c r="D3" s="12"/>
      <c r="E3" s="12"/>
      <c r="F3" s="12"/>
      <c r="G3" s="12"/>
      <c r="H3" s="12"/>
      <c r="R3" s="9"/>
      <c r="S3" s="9"/>
      <c r="W3" s="10"/>
    </row>
    <row r="4" s="8" customFormat="true" ht="15" hidden="false" customHeight="true" outlineLevel="0" collapsed="false">
      <c r="B4" s="13" t="s">
        <v>3</v>
      </c>
      <c r="C4" s="13"/>
      <c r="D4" s="13"/>
      <c r="E4" s="13"/>
      <c r="F4" s="13"/>
      <c r="G4" s="14" t="s">
        <v>4</v>
      </c>
      <c r="H4" s="14"/>
      <c r="R4" s="9"/>
      <c r="S4" s="9"/>
      <c r="W4" s="10"/>
    </row>
    <row r="5" s="8" customFormat="true" ht="15" hidden="false" customHeight="true" outlineLevel="0" collapsed="false">
      <c r="B5" s="13" t="s">
        <v>5</v>
      </c>
      <c r="C5" s="13"/>
      <c r="D5" s="13"/>
      <c r="E5" s="13"/>
      <c r="F5" s="13"/>
      <c r="G5" s="14" t="s">
        <v>6</v>
      </c>
      <c r="H5" s="14"/>
      <c r="R5" s="9"/>
      <c r="S5" s="9"/>
      <c r="W5" s="10"/>
    </row>
    <row r="6" s="8" customFormat="true" ht="13.8" hidden="false" customHeight="true" outlineLevel="0" collapsed="false">
      <c r="B6" s="15"/>
      <c r="C6" s="16"/>
      <c r="D6" s="16"/>
      <c r="E6" s="16"/>
      <c r="F6" s="17"/>
      <c r="G6" s="14" t="s">
        <v>7</v>
      </c>
      <c r="H6" s="14"/>
      <c r="R6" s="9"/>
      <c r="S6" s="9"/>
      <c r="W6" s="10"/>
    </row>
    <row r="7" customFormat="false" ht="13.8" hidden="false" customHeight="false" outlineLevel="0" collapsed="false">
      <c r="B7" s="19" t="s">
        <v>8</v>
      </c>
      <c r="C7" s="20" t="s">
        <v>48</v>
      </c>
      <c r="D7" s="20" t="s">
        <v>9</v>
      </c>
      <c r="E7" s="20" t="s">
        <v>49</v>
      </c>
      <c r="F7" s="21" t="s">
        <v>50</v>
      </c>
      <c r="G7" s="21" t="s">
        <v>51</v>
      </c>
      <c r="H7" s="21" t="s">
        <v>11</v>
      </c>
      <c r="U7" s="23" t="s">
        <v>12</v>
      </c>
      <c r="V7" s="23" t="s">
        <v>13</v>
      </c>
      <c r="W7" s="24" t="s">
        <v>14</v>
      </c>
      <c r="X7" s="25" t="s">
        <v>15</v>
      </c>
    </row>
    <row r="8" customFormat="false" ht="13.8" hidden="false" customHeight="false" outlineLevel="0" collapsed="false">
      <c r="B8" s="26" t="s">
        <v>16</v>
      </c>
      <c r="C8" s="27"/>
      <c r="D8" s="28" t="s">
        <v>17</v>
      </c>
      <c r="E8" s="27"/>
      <c r="F8" s="30"/>
      <c r="G8" s="30"/>
      <c r="H8" s="31" t="n">
        <f aca="false">SUM(H9:H11)</f>
        <v>106127.118283432</v>
      </c>
      <c r="U8" s="32" t="n">
        <v>0.3</v>
      </c>
      <c r="V8" s="32" t="n">
        <v>0.2</v>
      </c>
      <c r="W8" s="33"/>
      <c r="X8" s="34" t="n">
        <f aca="false">SUM(X9:X219)</f>
        <v>2289894.38582002</v>
      </c>
    </row>
    <row r="9" customFormat="false" ht="13.8" hidden="false" customHeight="false" outlineLevel="0" collapsed="false">
      <c r="B9" s="45" t="s">
        <v>52</v>
      </c>
      <c r="C9" s="46"/>
      <c r="D9" s="47" t="s">
        <v>53</v>
      </c>
      <c r="E9" s="46" t="s">
        <v>54</v>
      </c>
      <c r="F9" s="36" t="n">
        <v>1</v>
      </c>
      <c r="G9" s="36" t="n">
        <f aca="false">W9*(1+$U$8)</f>
        <v>3492.42990525</v>
      </c>
      <c r="H9" s="36" t="n">
        <f aca="false">F9*G9</f>
        <v>3492.42990525</v>
      </c>
      <c r="T9" s="35"/>
      <c r="W9" s="36" t="n">
        <v>2686.4845425</v>
      </c>
      <c r="X9" s="36" t="n">
        <f aca="false">F9*W9</f>
        <v>2686.4845425</v>
      </c>
    </row>
    <row r="10" customFormat="false" ht="13.8" hidden="false" customHeight="false" outlineLevel="0" collapsed="false">
      <c r="B10" s="48" t="s">
        <v>55</v>
      </c>
      <c r="C10" s="46"/>
      <c r="D10" s="49" t="s">
        <v>56</v>
      </c>
      <c r="E10" s="46"/>
      <c r="F10" s="36"/>
      <c r="G10" s="36"/>
      <c r="H10" s="36"/>
      <c r="T10" s="35"/>
      <c r="W10" s="36"/>
      <c r="X10" s="36"/>
    </row>
    <row r="11" customFormat="false" ht="30" hidden="false" customHeight="false" outlineLevel="0" collapsed="false">
      <c r="B11" s="45" t="s">
        <v>57</v>
      </c>
      <c r="C11" s="46"/>
      <c r="D11" s="47" t="s">
        <v>58</v>
      </c>
      <c r="E11" s="46" t="s">
        <v>54</v>
      </c>
      <c r="F11" s="36" t="n">
        <v>1</v>
      </c>
      <c r="G11" s="36" t="n">
        <f aca="false">W11*(1+$U$8)</f>
        <v>102634.688378182</v>
      </c>
      <c r="H11" s="36" t="n">
        <f aca="false">F11*G11</f>
        <v>102634.688378182</v>
      </c>
      <c r="T11" s="35"/>
      <c r="W11" s="36" t="n">
        <v>78949.7602909091</v>
      </c>
      <c r="X11" s="36" t="n">
        <f aca="false">F11*W11</f>
        <v>78949.7602909091</v>
      </c>
    </row>
    <row r="12" customFormat="false" ht="13.8" hidden="false" customHeight="false" outlineLevel="0" collapsed="false">
      <c r="B12" s="26" t="s">
        <v>18</v>
      </c>
      <c r="C12" s="27"/>
      <c r="D12" s="28" t="s">
        <v>19</v>
      </c>
      <c r="E12" s="27"/>
      <c r="F12" s="30"/>
      <c r="G12" s="30"/>
      <c r="H12" s="31" t="n">
        <f aca="false">SUM(H13:H24)</f>
        <v>93321.93</v>
      </c>
      <c r="T12" s="35"/>
      <c r="W12" s="36"/>
      <c r="X12" s="36"/>
    </row>
    <row r="13" customFormat="false" ht="13.8" hidden="false" customHeight="false" outlineLevel="0" collapsed="false">
      <c r="B13" s="48" t="s">
        <v>59</v>
      </c>
      <c r="C13" s="46"/>
      <c r="D13" s="50" t="s">
        <v>60</v>
      </c>
      <c r="E13" s="46"/>
      <c r="F13" s="36"/>
      <c r="G13" s="36"/>
      <c r="H13" s="36"/>
      <c r="T13" s="35"/>
      <c r="W13" s="36"/>
      <c r="X13" s="36"/>
    </row>
    <row r="14" customFormat="false" ht="13.8" hidden="false" customHeight="false" outlineLevel="0" collapsed="false">
      <c r="B14" s="45" t="s">
        <v>61</v>
      </c>
      <c r="C14" s="46" t="s">
        <v>62</v>
      </c>
      <c r="D14" s="47" t="s">
        <v>63</v>
      </c>
      <c r="E14" s="46" t="s">
        <v>64</v>
      </c>
      <c r="F14" s="36" t="n">
        <v>8</v>
      </c>
      <c r="G14" s="36" t="n">
        <f aca="false">W14*(1+$U$8)</f>
        <v>377.754</v>
      </c>
      <c r="H14" s="36" t="n">
        <f aca="false">F14*G14</f>
        <v>3022.032</v>
      </c>
      <c r="T14" s="35"/>
      <c r="W14" s="36" t="n">
        <v>290.58</v>
      </c>
      <c r="X14" s="36" t="n">
        <f aca="false">F14*W14</f>
        <v>2324.64</v>
      </c>
    </row>
    <row r="15" customFormat="false" ht="23.85" hidden="false" customHeight="false" outlineLevel="0" collapsed="false">
      <c r="B15" s="45" t="s">
        <v>65</v>
      </c>
      <c r="C15" s="46" t="s">
        <v>66</v>
      </c>
      <c r="D15" s="47" t="s">
        <v>67</v>
      </c>
      <c r="E15" s="46" t="s">
        <v>64</v>
      </c>
      <c r="F15" s="36" t="n">
        <v>200</v>
      </c>
      <c r="G15" s="36" t="n">
        <f aca="false">W15*(1+$U$8)</f>
        <v>26.702</v>
      </c>
      <c r="H15" s="36" t="n">
        <f aca="false">F15*G15</f>
        <v>5340.4</v>
      </c>
      <c r="T15" s="35"/>
      <c r="W15" s="36" t="n">
        <v>20.54</v>
      </c>
      <c r="X15" s="36" t="n">
        <f aca="false">F15*W15</f>
        <v>4108</v>
      </c>
    </row>
    <row r="16" customFormat="false" ht="23.85" hidden="false" customHeight="false" outlineLevel="0" collapsed="false">
      <c r="B16" s="45" t="s">
        <v>68</v>
      </c>
      <c r="C16" s="46" t="s">
        <v>69</v>
      </c>
      <c r="D16" s="47" t="s">
        <v>70</v>
      </c>
      <c r="E16" s="46" t="s">
        <v>71</v>
      </c>
      <c r="F16" s="36" t="n">
        <v>5</v>
      </c>
      <c r="G16" s="36" t="n">
        <f aca="false">W16*(1+$U$8)</f>
        <v>2166.671</v>
      </c>
      <c r="H16" s="36" t="n">
        <f aca="false">F16*G16</f>
        <v>10833.355</v>
      </c>
      <c r="T16" s="35"/>
      <c r="W16" s="36" t="n">
        <v>1666.67</v>
      </c>
      <c r="X16" s="36" t="n">
        <f aca="false">F16*W16</f>
        <v>8333.35</v>
      </c>
    </row>
    <row r="17" customFormat="false" ht="75" hidden="false" customHeight="false" outlineLevel="0" collapsed="false">
      <c r="B17" s="45" t="s">
        <v>72</v>
      </c>
      <c r="C17" s="46" t="s">
        <v>73</v>
      </c>
      <c r="D17" s="47" t="s">
        <v>74</v>
      </c>
      <c r="E17" s="46" t="s">
        <v>64</v>
      </c>
      <c r="F17" s="36" t="n">
        <v>200</v>
      </c>
      <c r="G17" s="36" t="n">
        <f aca="false">W17*(1+$U$8)</f>
        <v>36.686</v>
      </c>
      <c r="H17" s="36" t="n">
        <f aca="false">F17*G17</f>
        <v>7337.2</v>
      </c>
      <c r="T17" s="35"/>
      <c r="W17" s="36" t="n">
        <v>28.22</v>
      </c>
      <c r="X17" s="36" t="n">
        <f aca="false">F17*W17</f>
        <v>5644</v>
      </c>
    </row>
    <row r="18" customFormat="false" ht="75" hidden="false" customHeight="false" outlineLevel="0" collapsed="false">
      <c r="B18" s="45" t="s">
        <v>75</v>
      </c>
      <c r="C18" s="46" t="s">
        <v>76</v>
      </c>
      <c r="D18" s="47" t="s">
        <v>77</v>
      </c>
      <c r="E18" s="46" t="s">
        <v>78</v>
      </c>
      <c r="F18" s="36" t="n">
        <v>50</v>
      </c>
      <c r="G18" s="36" t="n">
        <f aca="false">W18*(1+$U$8)</f>
        <v>184.106</v>
      </c>
      <c r="H18" s="36" t="n">
        <f aca="false">F18*G18</f>
        <v>9205.3</v>
      </c>
      <c r="T18" s="35"/>
      <c r="W18" s="36" t="n">
        <v>141.62</v>
      </c>
      <c r="X18" s="36" t="n">
        <f aca="false">F18*W18</f>
        <v>7081</v>
      </c>
    </row>
    <row r="19" customFormat="false" ht="90" hidden="false" customHeight="false" outlineLevel="0" collapsed="false">
      <c r="B19" s="45" t="s">
        <v>79</v>
      </c>
      <c r="C19" s="46" t="s">
        <v>80</v>
      </c>
      <c r="D19" s="47" t="s">
        <v>81</v>
      </c>
      <c r="E19" s="46" t="s">
        <v>82</v>
      </c>
      <c r="F19" s="36" t="n">
        <v>8</v>
      </c>
      <c r="G19" s="36" t="n">
        <f aca="false">W19*(1+$U$8)</f>
        <v>1598.22</v>
      </c>
      <c r="H19" s="36" t="n">
        <f aca="false">F19*G19</f>
        <v>12785.76</v>
      </c>
      <c r="T19" s="35"/>
      <c r="W19" s="36" t="n">
        <v>1229.4</v>
      </c>
      <c r="X19" s="36" t="n">
        <f aca="false">F19*W19</f>
        <v>9835.2</v>
      </c>
    </row>
    <row r="20" customFormat="false" ht="75" hidden="false" customHeight="false" outlineLevel="0" collapsed="false">
      <c r="B20" s="45" t="s">
        <v>83</v>
      </c>
      <c r="C20" s="46" t="s">
        <v>84</v>
      </c>
      <c r="D20" s="47" t="s">
        <v>85</v>
      </c>
      <c r="E20" s="46" t="s">
        <v>82</v>
      </c>
      <c r="F20" s="36" t="n">
        <v>8</v>
      </c>
      <c r="G20" s="36" t="n">
        <f aca="false">W20*(1+$U$8)</f>
        <v>1581.021</v>
      </c>
      <c r="H20" s="36" t="n">
        <f aca="false">F20*G20</f>
        <v>12648.168</v>
      </c>
      <c r="T20" s="35"/>
      <c r="W20" s="36" t="n">
        <v>1216.17</v>
      </c>
      <c r="X20" s="36" t="n">
        <f aca="false">F20*W20</f>
        <v>9729.36</v>
      </c>
    </row>
    <row r="21" customFormat="false" ht="60" hidden="false" customHeight="false" outlineLevel="0" collapsed="false">
      <c r="B21" s="45" t="s">
        <v>86</v>
      </c>
      <c r="C21" s="46" t="s">
        <v>87</v>
      </c>
      <c r="D21" s="47" t="s">
        <v>88</v>
      </c>
      <c r="E21" s="46" t="s">
        <v>82</v>
      </c>
      <c r="F21" s="36" t="n">
        <v>8</v>
      </c>
      <c r="G21" s="36" t="n">
        <f aca="false">W21*(1+$U$8)</f>
        <v>1000.025</v>
      </c>
      <c r="H21" s="36" t="n">
        <f aca="false">F21*G21</f>
        <v>8000.2</v>
      </c>
      <c r="T21" s="35"/>
      <c r="W21" s="36" t="n">
        <v>769.25</v>
      </c>
      <c r="X21" s="36" t="n">
        <f aca="false">F21*W21</f>
        <v>6154</v>
      </c>
    </row>
    <row r="22" customFormat="false" ht="75" hidden="false" customHeight="false" outlineLevel="0" collapsed="false">
      <c r="B22" s="45" t="s">
        <v>89</v>
      </c>
      <c r="C22" s="46" t="s">
        <v>90</v>
      </c>
      <c r="D22" s="47" t="s">
        <v>91</v>
      </c>
      <c r="E22" s="46" t="s">
        <v>82</v>
      </c>
      <c r="F22" s="36" t="n">
        <v>8</v>
      </c>
      <c r="G22" s="36" t="n">
        <f aca="false">W22*(1+$U$8)</f>
        <v>1624.22</v>
      </c>
      <c r="H22" s="36" t="n">
        <f aca="false">F22*G22</f>
        <v>12993.76</v>
      </c>
      <c r="T22" s="35"/>
      <c r="W22" s="36" t="n">
        <v>1249.4</v>
      </c>
      <c r="X22" s="36" t="n">
        <f aca="false">F22*W22</f>
        <v>9995.2</v>
      </c>
    </row>
    <row r="23" customFormat="false" ht="60" hidden="false" customHeight="false" outlineLevel="0" collapsed="false">
      <c r="B23" s="45" t="s">
        <v>92</v>
      </c>
      <c r="C23" s="46" t="s">
        <v>93</v>
      </c>
      <c r="D23" s="47" t="s">
        <v>94</v>
      </c>
      <c r="E23" s="46" t="s">
        <v>82</v>
      </c>
      <c r="F23" s="36" t="n">
        <v>8</v>
      </c>
      <c r="G23" s="36" t="n">
        <f aca="false">W23*(1+$U$8)</f>
        <v>1188.525</v>
      </c>
      <c r="H23" s="36" t="n">
        <f aca="false">F23*G23</f>
        <v>9508.2</v>
      </c>
      <c r="T23" s="35"/>
      <c r="W23" s="36" t="n">
        <v>914.25</v>
      </c>
      <c r="X23" s="36" t="n">
        <f aca="false">F23*W23</f>
        <v>7314</v>
      </c>
    </row>
    <row r="24" customFormat="false" ht="45" hidden="false" customHeight="false" outlineLevel="0" collapsed="false">
      <c r="B24" s="45" t="s">
        <v>95</v>
      </c>
      <c r="C24" s="46" t="s">
        <v>96</v>
      </c>
      <c r="D24" s="47" t="s">
        <v>97</v>
      </c>
      <c r="E24" s="46" t="s">
        <v>71</v>
      </c>
      <c r="F24" s="36" t="n">
        <v>1</v>
      </c>
      <c r="G24" s="36" t="n">
        <f aca="false">W24*(1+$U$8)</f>
        <v>1647.555</v>
      </c>
      <c r="H24" s="36" t="n">
        <f aca="false">F24*G24</f>
        <v>1647.555</v>
      </c>
      <c r="T24" s="35"/>
      <c r="W24" s="36" t="n">
        <v>1267.35</v>
      </c>
      <c r="X24" s="36" t="n">
        <f aca="false">F24*W24</f>
        <v>1267.35</v>
      </c>
    </row>
    <row r="25" customFormat="false" ht="15" hidden="false" customHeight="false" outlineLevel="0" collapsed="false">
      <c r="B25" s="26" t="s">
        <v>20</v>
      </c>
      <c r="C25" s="27"/>
      <c r="D25" s="28" t="s">
        <v>21</v>
      </c>
      <c r="E25" s="27"/>
      <c r="F25" s="30"/>
      <c r="G25" s="30"/>
      <c r="H25" s="31" t="n">
        <f aca="false">SUM(H26)</f>
        <v>16021.2</v>
      </c>
      <c r="T25" s="35"/>
      <c r="W25" s="36"/>
      <c r="X25" s="36"/>
    </row>
    <row r="26" customFormat="false" ht="75" hidden="false" customHeight="false" outlineLevel="0" collapsed="false">
      <c r="B26" s="45" t="s">
        <v>98</v>
      </c>
      <c r="C26" s="46" t="s">
        <v>99</v>
      </c>
      <c r="D26" s="47" t="s">
        <v>100</v>
      </c>
      <c r="E26" s="46" t="s">
        <v>101</v>
      </c>
      <c r="F26" s="36" t="n">
        <v>150</v>
      </c>
      <c r="G26" s="36" t="n">
        <f aca="false">W26*(1+$U$8)</f>
        <v>106.808</v>
      </c>
      <c r="H26" s="36" t="n">
        <f aca="false">F26*G26</f>
        <v>16021.2</v>
      </c>
      <c r="T26" s="35"/>
      <c r="W26" s="36" t="n">
        <v>82.16</v>
      </c>
      <c r="X26" s="36" t="n">
        <f aca="false">F26*W26</f>
        <v>12324</v>
      </c>
    </row>
    <row r="27" customFormat="false" ht="13.8" hidden="false" customHeight="false" outlineLevel="0" collapsed="false">
      <c r="B27" s="26" t="s">
        <v>22</v>
      </c>
      <c r="C27" s="27"/>
      <c r="D27" s="28" t="s">
        <v>23</v>
      </c>
      <c r="E27" s="27"/>
      <c r="F27" s="30"/>
      <c r="G27" s="30"/>
      <c r="H27" s="31" t="n">
        <f aca="false">SUM(H28:H38)</f>
        <v>496894.260409079</v>
      </c>
      <c r="T27" s="35"/>
      <c r="W27" s="36"/>
      <c r="X27" s="36"/>
    </row>
    <row r="28" customFormat="false" ht="13.8" hidden="false" customHeight="false" outlineLevel="0" collapsed="false">
      <c r="B28" s="48" t="s">
        <v>102</v>
      </c>
      <c r="C28" s="51"/>
      <c r="D28" s="50" t="s">
        <v>103</v>
      </c>
      <c r="E28" s="46"/>
      <c r="F28" s="36"/>
      <c r="G28" s="36"/>
      <c r="H28" s="36"/>
      <c r="T28" s="35"/>
      <c r="W28" s="36"/>
      <c r="X28" s="36"/>
    </row>
    <row r="29" customFormat="false" ht="45" hidden="false" customHeight="false" outlineLevel="0" collapsed="false">
      <c r="B29" s="45" t="s">
        <v>104</v>
      </c>
      <c r="C29" s="46" t="s">
        <v>105</v>
      </c>
      <c r="D29" s="47" t="s">
        <v>106</v>
      </c>
      <c r="E29" s="46" t="s">
        <v>64</v>
      </c>
      <c r="F29" s="36" t="n">
        <v>53.97</v>
      </c>
      <c r="G29" s="36" t="n">
        <f aca="false">W29*(1+$U$8)</f>
        <v>887.419</v>
      </c>
      <c r="H29" s="36" t="n">
        <f aca="false">F29*G29</f>
        <v>47894.00343</v>
      </c>
      <c r="T29" s="35"/>
      <c r="W29" s="36" t="n">
        <v>682.63</v>
      </c>
      <c r="X29" s="36" t="n">
        <f aca="false">F29*W29</f>
        <v>36841.5411</v>
      </c>
    </row>
    <row r="30" customFormat="false" ht="30" hidden="false" customHeight="false" outlineLevel="0" collapsed="false">
      <c r="B30" s="48" t="s">
        <v>107</v>
      </c>
      <c r="C30" s="51"/>
      <c r="D30" s="50" t="s">
        <v>108</v>
      </c>
      <c r="E30" s="46"/>
      <c r="F30" s="36"/>
      <c r="G30" s="36"/>
      <c r="H30" s="36"/>
      <c r="T30" s="35"/>
      <c r="U30" s="52"/>
      <c r="V30" s="52"/>
      <c r="W30" s="36"/>
      <c r="X30" s="36"/>
    </row>
    <row r="31" customFormat="false" ht="90" hidden="false" customHeight="false" outlineLevel="0" collapsed="false">
      <c r="B31" s="45" t="s">
        <v>109</v>
      </c>
      <c r="C31" s="46" t="s">
        <v>110</v>
      </c>
      <c r="D31" s="47" t="s">
        <v>111</v>
      </c>
      <c r="E31" s="46" t="s">
        <v>64</v>
      </c>
      <c r="F31" s="36" t="n">
        <v>25.575</v>
      </c>
      <c r="G31" s="36" t="n">
        <f aca="false">W31*(1+$U$8)</f>
        <v>92.443</v>
      </c>
      <c r="H31" s="36" t="n">
        <f aca="false">F31*G31</f>
        <v>2364.229725</v>
      </c>
      <c r="T31" s="35"/>
      <c r="W31" s="36" t="n">
        <v>71.11</v>
      </c>
      <c r="X31" s="36" t="n">
        <f aca="false">F31*W31</f>
        <v>1818.63825</v>
      </c>
    </row>
    <row r="32" customFormat="false" ht="30" hidden="false" customHeight="false" outlineLevel="0" collapsed="false">
      <c r="B32" s="48" t="s">
        <v>112</v>
      </c>
      <c r="C32" s="51"/>
      <c r="D32" s="50" t="s">
        <v>113</v>
      </c>
      <c r="E32" s="46"/>
      <c r="F32" s="36"/>
      <c r="G32" s="36"/>
      <c r="H32" s="36"/>
      <c r="T32" s="35"/>
      <c r="W32" s="36"/>
      <c r="X32" s="36"/>
    </row>
    <row r="33" customFormat="false" ht="23.85" hidden="false" customHeight="false" outlineLevel="0" collapsed="false">
      <c r="B33" s="45" t="s">
        <v>114</v>
      </c>
      <c r="C33" s="46" t="s">
        <v>115</v>
      </c>
      <c r="D33" s="47" t="s">
        <v>116</v>
      </c>
      <c r="E33" s="46" t="s">
        <v>64</v>
      </c>
      <c r="F33" s="36" t="n">
        <v>1134.393</v>
      </c>
      <c r="G33" s="36" t="n">
        <f aca="false">W33*(1+$U$8)</f>
        <v>176.49457826</v>
      </c>
      <c r="H33" s="36" t="n">
        <f aca="false">F33*G33</f>
        <v>200214.214116096</v>
      </c>
      <c r="T33" s="35"/>
      <c r="W33" s="36" t="n">
        <v>135.7650602</v>
      </c>
      <c r="X33" s="36" t="n">
        <f aca="false">F33*W33</f>
        <v>154010.933935459</v>
      </c>
    </row>
    <row r="34" customFormat="false" ht="23.85" hidden="false" customHeight="false" outlineLevel="0" collapsed="false">
      <c r="B34" s="45" t="s">
        <v>117</v>
      </c>
      <c r="C34" s="46" t="s">
        <v>115</v>
      </c>
      <c r="D34" s="47" t="s">
        <v>118</v>
      </c>
      <c r="E34" s="46" t="s">
        <v>64</v>
      </c>
      <c r="F34" s="36" t="n">
        <v>881.495999999999</v>
      </c>
      <c r="G34" s="36" t="n">
        <f aca="false">W34*(1+$U$8)</f>
        <v>184.41949526</v>
      </c>
      <c r="H34" s="36" t="n">
        <f aca="false">F34*G34</f>
        <v>162565.047393709</v>
      </c>
      <c r="T34" s="35"/>
      <c r="W34" s="36" t="n">
        <v>141.8611502</v>
      </c>
      <c r="X34" s="36" t="n">
        <f aca="false">F34*W34</f>
        <v>125050.036456699</v>
      </c>
    </row>
    <row r="35" customFormat="false" ht="23.85" hidden="false" customHeight="false" outlineLevel="0" collapsed="false">
      <c r="B35" s="45" t="s">
        <v>119</v>
      </c>
      <c r="C35" s="46" t="s">
        <v>115</v>
      </c>
      <c r="D35" s="47" t="s">
        <v>120</v>
      </c>
      <c r="E35" s="46" t="s">
        <v>64</v>
      </c>
      <c r="F35" s="36" t="n">
        <v>173.811</v>
      </c>
      <c r="G35" s="36" t="n">
        <f aca="false">W35*(1+$U$8)</f>
        <v>192.34137026</v>
      </c>
      <c r="H35" s="36" t="n">
        <f aca="false">F35*G35</f>
        <v>33431.0459062609</v>
      </c>
      <c r="T35" s="35"/>
      <c r="W35" s="36" t="n">
        <v>147.9549002</v>
      </c>
      <c r="X35" s="36" t="n">
        <f aca="false">F35*W35</f>
        <v>25716.1891586622</v>
      </c>
    </row>
    <row r="36" customFormat="false" ht="45" hidden="false" customHeight="false" outlineLevel="0" collapsed="false">
      <c r="B36" s="45" t="s">
        <v>121</v>
      </c>
      <c r="C36" s="46" t="s">
        <v>115</v>
      </c>
      <c r="D36" s="47" t="s">
        <v>122</v>
      </c>
      <c r="E36" s="46" t="s">
        <v>64</v>
      </c>
      <c r="F36" s="36" t="n">
        <v>75.05</v>
      </c>
      <c r="G36" s="36" t="n">
        <f aca="false">W36*(1+$U$8)</f>
        <v>192.34137026</v>
      </c>
      <c r="H36" s="36" t="n">
        <f aca="false">F36*G36</f>
        <v>14435.219838013</v>
      </c>
      <c r="T36" s="35"/>
      <c r="W36" s="36" t="n">
        <v>147.9549002</v>
      </c>
      <c r="X36" s="36" t="n">
        <f aca="false">F36*W36</f>
        <v>11104.01526001</v>
      </c>
    </row>
    <row r="37" customFormat="false" ht="15" hidden="false" customHeight="false" outlineLevel="0" collapsed="false">
      <c r="B37" s="45"/>
      <c r="C37" s="46"/>
      <c r="D37" s="47"/>
      <c r="E37" s="46"/>
      <c r="F37" s="36"/>
      <c r="G37" s="36"/>
      <c r="H37" s="36"/>
      <c r="T37" s="35"/>
      <c r="W37" s="36"/>
      <c r="X37" s="36"/>
    </row>
    <row r="38" customFormat="false" ht="45" hidden="false" customHeight="false" outlineLevel="0" collapsed="false">
      <c r="B38" s="45" t="s">
        <v>123</v>
      </c>
      <c r="C38" s="46" t="s">
        <v>115</v>
      </c>
      <c r="D38" s="47" t="s">
        <v>124</v>
      </c>
      <c r="E38" s="46" t="s">
        <v>71</v>
      </c>
      <c r="F38" s="36" t="n">
        <v>224</v>
      </c>
      <c r="G38" s="36" t="n">
        <f aca="false">W38*(1+$U$8)</f>
        <v>160.671875</v>
      </c>
      <c r="H38" s="36" t="n">
        <f aca="false">F38*G38</f>
        <v>35990.5</v>
      </c>
      <c r="T38" s="35"/>
      <c r="W38" s="36" t="n">
        <v>123.59375</v>
      </c>
      <c r="X38" s="36" t="n">
        <f aca="false">F38*W38</f>
        <v>27685</v>
      </c>
    </row>
    <row r="39" customFormat="false" ht="15" hidden="false" customHeight="false" outlineLevel="0" collapsed="false">
      <c r="B39" s="26" t="s">
        <v>24</v>
      </c>
      <c r="C39" s="37"/>
      <c r="D39" s="28" t="s">
        <v>25</v>
      </c>
      <c r="E39" s="27"/>
      <c r="F39" s="30"/>
      <c r="G39" s="30"/>
      <c r="H39" s="31" t="n">
        <f aca="false">SUM(H40:H52)</f>
        <v>250079.460328493</v>
      </c>
      <c r="T39" s="35"/>
      <c r="W39" s="36"/>
      <c r="X39" s="36"/>
    </row>
    <row r="40" customFormat="false" ht="30" hidden="false" customHeight="false" outlineLevel="0" collapsed="false">
      <c r="B40" s="48" t="s">
        <v>125</v>
      </c>
      <c r="C40" s="51"/>
      <c r="D40" s="50" t="s">
        <v>126</v>
      </c>
      <c r="E40" s="46"/>
      <c r="F40" s="36"/>
      <c r="G40" s="36"/>
      <c r="H40" s="36"/>
      <c r="T40" s="35"/>
      <c r="W40" s="36"/>
      <c r="X40" s="36"/>
    </row>
    <row r="41" customFormat="false" ht="57.45" hidden="false" customHeight="false" outlineLevel="0" collapsed="false">
      <c r="B41" s="45" t="s">
        <v>127</v>
      </c>
      <c r="C41" s="46" t="s">
        <v>115</v>
      </c>
      <c r="D41" s="47" t="s">
        <v>128</v>
      </c>
      <c r="E41" s="46" t="s">
        <v>71</v>
      </c>
      <c r="F41" s="36" t="n">
        <v>3</v>
      </c>
      <c r="G41" s="36" t="n">
        <f aca="false">W41*(1+$U$8)</f>
        <v>2155.556359957</v>
      </c>
      <c r="H41" s="36" t="n">
        <f aca="false">F41*G41</f>
        <v>6466.669079871</v>
      </c>
      <c r="T41" s="35"/>
      <c r="W41" s="36" t="n">
        <v>1658.12027689</v>
      </c>
      <c r="X41" s="36" t="n">
        <f aca="false">F41*W41</f>
        <v>4974.36083067</v>
      </c>
    </row>
    <row r="42" customFormat="false" ht="57.45" hidden="false" customHeight="false" outlineLevel="0" collapsed="false">
      <c r="B42" s="45" t="s">
        <v>129</v>
      </c>
      <c r="C42" s="46" t="s">
        <v>115</v>
      </c>
      <c r="D42" s="47" t="s">
        <v>130</v>
      </c>
      <c r="E42" s="46" t="s">
        <v>71</v>
      </c>
      <c r="F42" s="36" t="n">
        <v>2</v>
      </c>
      <c r="G42" s="36" t="n">
        <f aca="false">W42*(1+$U$8)</f>
        <v>2155.556359957</v>
      </c>
      <c r="H42" s="36" t="n">
        <f aca="false">F42*G42</f>
        <v>4311.112719914</v>
      </c>
      <c r="T42" s="35"/>
      <c r="W42" s="36" t="n">
        <v>1658.12027689</v>
      </c>
      <c r="X42" s="36" t="n">
        <f aca="false">F42*W42</f>
        <v>3316.24055378</v>
      </c>
    </row>
    <row r="43" customFormat="false" ht="57.45" hidden="false" customHeight="false" outlineLevel="0" collapsed="false">
      <c r="B43" s="45" t="s">
        <v>131</v>
      </c>
      <c r="C43" s="46" t="s">
        <v>115</v>
      </c>
      <c r="D43" s="47" t="s">
        <v>132</v>
      </c>
      <c r="E43" s="46" t="s">
        <v>71</v>
      </c>
      <c r="F43" s="36" t="n">
        <v>2</v>
      </c>
      <c r="G43" s="36" t="n">
        <f aca="false">W43*(1+$U$8)</f>
        <v>3969.056359957</v>
      </c>
      <c r="H43" s="36" t="n">
        <f aca="false">F43*G43</f>
        <v>7938.112719914</v>
      </c>
      <c r="T43" s="35"/>
      <c r="W43" s="36" t="n">
        <v>3053.12027689</v>
      </c>
      <c r="X43" s="36" t="n">
        <f aca="false">F43*W43</f>
        <v>6106.24055378</v>
      </c>
    </row>
    <row r="44" customFormat="false" ht="57.45" hidden="false" customHeight="false" outlineLevel="0" collapsed="false">
      <c r="B44" s="45" t="s">
        <v>133</v>
      </c>
      <c r="C44" s="46" t="s">
        <v>115</v>
      </c>
      <c r="D44" s="47" t="s">
        <v>134</v>
      </c>
      <c r="E44" s="46" t="s">
        <v>71</v>
      </c>
      <c r="F44" s="36" t="n">
        <v>4</v>
      </c>
      <c r="G44" s="36" t="n">
        <f aca="false">W44*(1+$U$8)</f>
        <v>2610.556359957</v>
      </c>
      <c r="H44" s="36" t="n">
        <f aca="false">F44*G44</f>
        <v>10442.225439828</v>
      </c>
      <c r="T44" s="35"/>
      <c r="W44" s="36" t="n">
        <v>2008.12027689</v>
      </c>
      <c r="X44" s="36" t="n">
        <f aca="false">F44*W44</f>
        <v>8032.48110756</v>
      </c>
    </row>
    <row r="45" customFormat="false" ht="57.45" hidden="false" customHeight="false" outlineLevel="0" collapsed="false">
      <c r="B45" s="45" t="s">
        <v>135</v>
      </c>
      <c r="C45" s="46" t="s">
        <v>115</v>
      </c>
      <c r="D45" s="47" t="s">
        <v>136</v>
      </c>
      <c r="E45" s="46" t="s">
        <v>71</v>
      </c>
      <c r="F45" s="36" t="n">
        <v>34</v>
      </c>
      <c r="G45" s="36" t="n">
        <f aca="false">W45*(1+$U$8)</f>
        <v>2640.885359957</v>
      </c>
      <c r="H45" s="36" t="n">
        <f aca="false">F45*G45</f>
        <v>89790.102238538</v>
      </c>
      <c r="T45" s="35"/>
      <c r="W45" s="36" t="n">
        <v>2031.45027689</v>
      </c>
      <c r="X45" s="36" t="n">
        <f aca="false">F45*W45</f>
        <v>69069.30941426</v>
      </c>
    </row>
    <row r="46" customFormat="false" ht="15" hidden="false" customHeight="false" outlineLevel="0" collapsed="false">
      <c r="B46" s="48" t="s">
        <v>137</v>
      </c>
      <c r="C46" s="51"/>
      <c r="D46" s="50" t="s">
        <v>138</v>
      </c>
      <c r="E46" s="46"/>
      <c r="F46" s="36"/>
      <c r="G46" s="36"/>
      <c r="H46" s="36"/>
      <c r="T46" s="35"/>
      <c r="W46" s="36"/>
      <c r="X46" s="36"/>
    </row>
    <row r="47" customFormat="false" ht="75" hidden="false" customHeight="false" outlineLevel="0" collapsed="false">
      <c r="B47" s="45" t="s">
        <v>139</v>
      </c>
      <c r="C47" s="46" t="s">
        <v>140</v>
      </c>
      <c r="D47" s="47" t="s">
        <v>141</v>
      </c>
      <c r="E47" s="46" t="s">
        <v>71</v>
      </c>
      <c r="F47" s="36" t="n">
        <v>31</v>
      </c>
      <c r="G47" s="36" t="n">
        <f aca="false">W47*(1+$U$8)</f>
        <v>1887.1200661976</v>
      </c>
      <c r="H47" s="36" t="n">
        <f aca="false">F47*G47</f>
        <v>58500.7220521256</v>
      </c>
      <c r="T47" s="35"/>
      <c r="W47" s="36" t="n">
        <v>1451.630820152</v>
      </c>
      <c r="X47" s="36" t="n">
        <f aca="false">F47*W47</f>
        <v>45000.555424712</v>
      </c>
    </row>
    <row r="48" customFormat="false" ht="45" hidden="false" customHeight="false" outlineLevel="0" collapsed="false">
      <c r="B48" s="45" t="s">
        <v>142</v>
      </c>
      <c r="C48" s="46" t="s">
        <v>143</v>
      </c>
      <c r="D48" s="47" t="s">
        <v>144</v>
      </c>
      <c r="E48" s="46" t="s">
        <v>64</v>
      </c>
      <c r="F48" s="36" t="n">
        <v>6.72</v>
      </c>
      <c r="G48" s="36" t="n">
        <f aca="false">W48*(1+$U$8)</f>
        <v>969.167919799499</v>
      </c>
      <c r="H48" s="36" t="n">
        <f aca="false">F48*G48</f>
        <v>6512.80842105263</v>
      </c>
      <c r="T48" s="35"/>
      <c r="W48" s="36" t="n">
        <v>745.513784461153</v>
      </c>
      <c r="X48" s="36" t="n">
        <f aca="false">F48*W48</f>
        <v>5009.85263157895</v>
      </c>
    </row>
    <row r="49" customFormat="false" ht="15" hidden="false" customHeight="false" outlineLevel="0" collapsed="false">
      <c r="B49" s="48" t="s">
        <v>145</v>
      </c>
      <c r="C49" s="51"/>
      <c r="D49" s="50" t="s">
        <v>146</v>
      </c>
      <c r="E49" s="46"/>
      <c r="F49" s="36"/>
      <c r="G49" s="36"/>
      <c r="H49" s="36"/>
      <c r="T49" s="35"/>
      <c r="W49" s="36"/>
      <c r="X49" s="36"/>
    </row>
    <row r="50" customFormat="false" ht="30" hidden="false" customHeight="false" outlineLevel="0" collapsed="false">
      <c r="B50" s="45" t="s">
        <v>147</v>
      </c>
      <c r="C50" s="46" t="s">
        <v>148</v>
      </c>
      <c r="D50" s="47" t="s">
        <v>149</v>
      </c>
      <c r="E50" s="46" t="s">
        <v>78</v>
      </c>
      <c r="F50" s="36" t="n">
        <v>170.3</v>
      </c>
      <c r="G50" s="36" t="n">
        <f aca="false">W50*(1+$U$8)</f>
        <v>112.2121688623</v>
      </c>
      <c r="H50" s="36" t="n">
        <f aca="false">F50*G50</f>
        <v>19109.7323572497</v>
      </c>
      <c r="T50" s="35"/>
      <c r="W50" s="36" t="n">
        <v>86.317052971</v>
      </c>
      <c r="X50" s="36" t="n">
        <f aca="false">F50*W50</f>
        <v>14699.7941209613</v>
      </c>
    </row>
    <row r="51" customFormat="false" ht="15" hidden="false" customHeight="false" outlineLevel="0" collapsed="false">
      <c r="B51" s="48" t="s">
        <v>150</v>
      </c>
      <c r="C51" s="51"/>
      <c r="D51" s="50" t="s">
        <v>151</v>
      </c>
      <c r="E51" s="46"/>
      <c r="F51" s="36"/>
      <c r="G51" s="36"/>
      <c r="H51" s="36"/>
      <c r="T51" s="35"/>
      <c r="W51" s="36"/>
      <c r="X51" s="36"/>
    </row>
    <row r="52" customFormat="false" ht="30" hidden="false" customHeight="false" outlineLevel="0" collapsed="false">
      <c r="B52" s="45" t="s">
        <v>152</v>
      </c>
      <c r="C52" s="46" t="s">
        <v>115</v>
      </c>
      <c r="D52" s="47" t="s">
        <v>153</v>
      </c>
      <c r="E52" s="46" t="s">
        <v>64</v>
      </c>
      <c r="F52" s="36" t="n">
        <v>43.4</v>
      </c>
      <c r="G52" s="36" t="n">
        <f aca="false">W52*(1+$U$8)</f>
        <v>1083.13307142857</v>
      </c>
      <c r="H52" s="36" t="n">
        <f aca="false">F52*G52</f>
        <v>47007.9753</v>
      </c>
      <c r="T52" s="35"/>
      <c r="W52" s="36" t="n">
        <v>833.179285714286</v>
      </c>
      <c r="X52" s="36" t="n">
        <f aca="false">F52*W52</f>
        <v>36159.981</v>
      </c>
    </row>
    <row r="53" customFormat="false" ht="13.8" hidden="false" customHeight="false" outlineLevel="0" collapsed="false">
      <c r="B53" s="26" t="s">
        <v>26</v>
      </c>
      <c r="C53" s="27"/>
      <c r="D53" s="28" t="s">
        <v>27</v>
      </c>
      <c r="E53" s="27"/>
      <c r="F53" s="30"/>
      <c r="G53" s="30"/>
      <c r="H53" s="31" t="n">
        <f aca="false">SUM(H54:H55)</f>
        <v>30003.8780212065</v>
      </c>
      <c r="T53" s="35"/>
      <c r="W53" s="36"/>
      <c r="X53" s="36"/>
    </row>
    <row r="54" customFormat="false" ht="13.8" hidden="false" customHeight="false" outlineLevel="0" collapsed="false">
      <c r="B54" s="48" t="s">
        <v>154</v>
      </c>
      <c r="C54" s="51"/>
      <c r="D54" s="50" t="s">
        <v>155</v>
      </c>
      <c r="E54" s="46"/>
      <c r="F54" s="36"/>
      <c r="G54" s="36"/>
      <c r="H54" s="36"/>
      <c r="T54" s="35"/>
      <c r="W54" s="36"/>
      <c r="X54" s="36"/>
    </row>
    <row r="55" customFormat="false" ht="30" hidden="false" customHeight="false" outlineLevel="0" collapsed="false">
      <c r="B55" s="45" t="s">
        <v>156</v>
      </c>
      <c r="C55" s="46" t="s">
        <v>157</v>
      </c>
      <c r="D55" s="47" t="s">
        <v>158</v>
      </c>
      <c r="E55" s="46" t="s">
        <v>64</v>
      </c>
      <c r="F55" s="36" t="n">
        <v>468.58</v>
      </c>
      <c r="G55" s="36" t="n">
        <f aca="false">W55*(1+$U$8)</f>
        <v>64.0314952008333</v>
      </c>
      <c r="H55" s="36" t="n">
        <f aca="false">F55*G55</f>
        <v>30003.8780212065</v>
      </c>
      <c r="T55" s="35"/>
      <c r="W55" s="36" t="n">
        <v>49.2549963083333</v>
      </c>
      <c r="X55" s="36" t="n">
        <f aca="false">F55*W55</f>
        <v>23079.9061701588</v>
      </c>
    </row>
    <row r="56" customFormat="false" ht="13.8" hidden="false" customHeight="false" outlineLevel="0" collapsed="false">
      <c r="B56" s="26" t="s">
        <v>28</v>
      </c>
      <c r="C56" s="27"/>
      <c r="D56" s="28" t="s">
        <v>29</v>
      </c>
      <c r="E56" s="27"/>
      <c r="F56" s="30"/>
      <c r="G56" s="30"/>
      <c r="H56" s="31" t="n">
        <f aca="false">SUM(H57:H59)</f>
        <v>169926.795</v>
      </c>
      <c r="T56" s="35"/>
      <c r="W56" s="36"/>
      <c r="X56" s="36"/>
    </row>
    <row r="57" customFormat="false" ht="13.8" hidden="false" customHeight="false" outlineLevel="0" collapsed="false">
      <c r="B57" s="48" t="s">
        <v>159</v>
      </c>
      <c r="C57" s="46"/>
      <c r="D57" s="50" t="s">
        <v>160</v>
      </c>
      <c r="E57" s="46"/>
      <c r="F57" s="36"/>
      <c r="G57" s="36"/>
      <c r="H57" s="36"/>
      <c r="T57" s="35"/>
      <c r="W57" s="36"/>
      <c r="X57" s="36"/>
    </row>
    <row r="58" customFormat="false" ht="30" hidden="false" customHeight="false" outlineLevel="0" collapsed="false">
      <c r="B58" s="45" t="s">
        <v>161</v>
      </c>
      <c r="C58" s="46" t="s">
        <v>143</v>
      </c>
      <c r="D58" s="47" t="s">
        <v>162</v>
      </c>
      <c r="E58" s="46" t="s">
        <v>64</v>
      </c>
      <c r="F58" s="36" t="n">
        <v>1052.97</v>
      </c>
      <c r="G58" s="36" t="n">
        <f aca="false">W58*(1+$U$8)</f>
        <v>123.5</v>
      </c>
      <c r="H58" s="36" t="n">
        <f aca="false">F58*G58</f>
        <v>130041.795</v>
      </c>
      <c r="T58" s="35"/>
      <c r="W58" s="53" t="n">
        <v>95</v>
      </c>
      <c r="X58" s="36" t="n">
        <f aca="false">F58*W58</f>
        <v>100032.15</v>
      </c>
    </row>
    <row r="59" customFormat="false" ht="45" hidden="false" customHeight="false" outlineLevel="0" collapsed="false">
      <c r="B59" s="45" t="s">
        <v>163</v>
      </c>
      <c r="C59" s="46" t="s">
        <v>143</v>
      </c>
      <c r="D59" s="47" t="s">
        <v>164</v>
      </c>
      <c r="E59" s="46" t="s">
        <v>64</v>
      </c>
      <c r="F59" s="36" t="n">
        <v>265.9</v>
      </c>
      <c r="G59" s="36" t="n">
        <f aca="false">W59*(1+$V$8)</f>
        <v>150</v>
      </c>
      <c r="H59" s="36" t="n">
        <f aca="false">F59*G59</f>
        <v>39885</v>
      </c>
      <c r="T59" s="35"/>
      <c r="W59" s="36" t="n">
        <v>125</v>
      </c>
      <c r="X59" s="36" t="n">
        <f aca="false">F59*W59</f>
        <v>33237.5</v>
      </c>
    </row>
    <row r="60" customFormat="false" ht="13.8" hidden="false" customHeight="false" outlineLevel="0" collapsed="false">
      <c r="B60" s="26" t="s">
        <v>30</v>
      </c>
      <c r="C60" s="27"/>
      <c r="D60" s="28" t="s">
        <v>31</v>
      </c>
      <c r="E60" s="27"/>
      <c r="F60" s="30"/>
      <c r="G60" s="30"/>
      <c r="H60" s="31" t="n">
        <f aca="false">SUM(H61:H70)</f>
        <v>210980.245088181</v>
      </c>
      <c r="T60" s="35"/>
      <c r="W60" s="36"/>
      <c r="X60" s="36"/>
    </row>
    <row r="61" customFormat="false" ht="13.8" hidden="false" customHeight="false" outlineLevel="0" collapsed="false">
      <c r="B61" s="48" t="s">
        <v>165</v>
      </c>
      <c r="C61" s="51"/>
      <c r="D61" s="50" t="s">
        <v>166</v>
      </c>
      <c r="E61" s="46"/>
      <c r="F61" s="36"/>
      <c r="G61" s="36"/>
      <c r="H61" s="36"/>
      <c r="T61" s="35"/>
      <c r="W61" s="36"/>
      <c r="X61" s="36"/>
    </row>
    <row r="62" customFormat="false" ht="30" hidden="false" customHeight="false" outlineLevel="0" collapsed="false">
      <c r="B62" s="45" t="s">
        <v>167</v>
      </c>
      <c r="C62" s="46" t="s">
        <v>168</v>
      </c>
      <c r="D62" s="47" t="s">
        <v>169</v>
      </c>
      <c r="E62" s="46" t="s">
        <v>64</v>
      </c>
      <c r="F62" s="36" t="n">
        <v>411.474</v>
      </c>
      <c r="G62" s="36" t="n">
        <f aca="false">W62*(1+$U$8)</f>
        <v>8.905</v>
      </c>
      <c r="H62" s="36" t="n">
        <f aca="false">F62*G62</f>
        <v>3664.17597</v>
      </c>
      <c r="T62" s="35"/>
      <c r="W62" s="36" t="n">
        <v>6.85</v>
      </c>
      <c r="X62" s="36" t="n">
        <f aca="false">F62*W62</f>
        <v>2818.5969</v>
      </c>
    </row>
    <row r="63" customFormat="false" ht="45" hidden="false" customHeight="false" outlineLevel="0" collapsed="false">
      <c r="B63" s="45" t="s">
        <v>170</v>
      </c>
      <c r="C63" s="46" t="s">
        <v>171</v>
      </c>
      <c r="D63" s="47" t="s">
        <v>172</v>
      </c>
      <c r="E63" s="46" t="s">
        <v>64</v>
      </c>
      <c r="F63" s="36" t="n">
        <v>411.474</v>
      </c>
      <c r="G63" s="36" t="n">
        <f aca="false">W63*(1+$U$8)</f>
        <v>72.241</v>
      </c>
      <c r="H63" s="36" t="n">
        <f aca="false">F63*G63</f>
        <v>29725.293234</v>
      </c>
      <c r="T63" s="35"/>
      <c r="W63" s="36" t="n">
        <v>55.57</v>
      </c>
      <c r="X63" s="36" t="n">
        <f aca="false">F63*W63</f>
        <v>22865.61018</v>
      </c>
    </row>
    <row r="64" customFormat="false" ht="15" hidden="false" customHeight="false" outlineLevel="0" collapsed="false">
      <c r="B64" s="48" t="s">
        <v>173</v>
      </c>
      <c r="C64" s="51"/>
      <c r="D64" s="50" t="s">
        <v>174</v>
      </c>
      <c r="E64" s="46"/>
      <c r="F64" s="36"/>
      <c r="G64" s="36"/>
      <c r="H64" s="36"/>
      <c r="T64" s="35"/>
      <c r="W64" s="36"/>
      <c r="X64" s="36"/>
    </row>
    <row r="65" customFormat="false" ht="60" hidden="false" customHeight="false" outlineLevel="0" collapsed="false">
      <c r="B65" s="45" t="s">
        <v>175</v>
      </c>
      <c r="C65" s="46" t="s">
        <v>176</v>
      </c>
      <c r="D65" s="47" t="s">
        <v>177</v>
      </c>
      <c r="E65" s="46" t="s">
        <v>64</v>
      </c>
      <c r="F65" s="36" t="n">
        <v>1032.719</v>
      </c>
      <c r="G65" s="36" t="n">
        <f aca="false">W65*(1+$U$8)</f>
        <v>120.325246197</v>
      </c>
      <c r="H65" s="36" t="n">
        <f aca="false">F65*G65</f>
        <v>124262.16792732</v>
      </c>
      <c r="T65" s="35"/>
      <c r="W65" s="36" t="n">
        <v>92.55788169</v>
      </c>
      <c r="X65" s="36" t="n">
        <f aca="false">F65*W65</f>
        <v>95586.2830210151</v>
      </c>
    </row>
    <row r="66" customFormat="false" ht="45" hidden="false" customHeight="false" outlineLevel="0" collapsed="false">
      <c r="B66" s="45" t="s">
        <v>178</v>
      </c>
      <c r="C66" s="46" t="s">
        <v>115</v>
      </c>
      <c r="D66" s="47" t="s">
        <v>179</v>
      </c>
      <c r="E66" s="46" t="s">
        <v>64</v>
      </c>
      <c r="F66" s="36" t="n">
        <v>137.42</v>
      </c>
      <c r="G66" s="36" t="n">
        <f aca="false">W66*(1+$U$8)</f>
        <v>224.995552971429</v>
      </c>
      <c r="H66" s="36" t="n">
        <f aca="false">F66*G66</f>
        <v>30918.8888893337</v>
      </c>
      <c r="T66" s="35"/>
      <c r="W66" s="36" t="n">
        <v>173.073502285714</v>
      </c>
      <c r="X66" s="36" t="n">
        <f aca="false">F66*W66</f>
        <v>23783.7606841029</v>
      </c>
    </row>
    <row r="67" customFormat="false" ht="15" hidden="false" customHeight="false" outlineLevel="0" collapsed="false">
      <c r="B67" s="48" t="s">
        <v>180</v>
      </c>
      <c r="C67" s="51"/>
      <c r="D67" s="50" t="s">
        <v>181</v>
      </c>
      <c r="E67" s="46"/>
      <c r="F67" s="36"/>
      <c r="G67" s="36"/>
      <c r="H67" s="36"/>
      <c r="T67" s="35"/>
      <c r="W67" s="36"/>
      <c r="X67" s="36"/>
    </row>
    <row r="68" customFormat="false" ht="30" hidden="false" customHeight="false" outlineLevel="0" collapsed="false">
      <c r="B68" s="54" t="s">
        <v>182</v>
      </c>
      <c r="C68" s="55" t="s">
        <v>183</v>
      </c>
      <c r="D68" s="56" t="s">
        <v>184</v>
      </c>
      <c r="E68" s="55" t="s">
        <v>78</v>
      </c>
      <c r="F68" s="57" t="n">
        <v>160.45</v>
      </c>
      <c r="G68" s="57" t="n">
        <f aca="false">W68*(1+$U$8)</f>
        <v>75.4</v>
      </c>
      <c r="H68" s="57" t="n">
        <f aca="false">F68*G68</f>
        <v>12097.93</v>
      </c>
      <c r="T68" s="35"/>
      <c r="W68" s="36" t="n">
        <v>58</v>
      </c>
      <c r="X68" s="36" t="n">
        <f aca="false">F68*W68</f>
        <v>9306.1</v>
      </c>
    </row>
    <row r="69" customFormat="false" ht="15" hidden="false" customHeight="false" outlineLevel="0" collapsed="false">
      <c r="B69" s="48" t="s">
        <v>185</v>
      </c>
      <c r="C69" s="46"/>
      <c r="D69" s="50" t="s">
        <v>186</v>
      </c>
      <c r="E69" s="46"/>
      <c r="F69" s="36"/>
      <c r="G69" s="36"/>
      <c r="H69" s="36"/>
      <c r="T69" s="35"/>
      <c r="W69" s="36"/>
      <c r="X69" s="36"/>
    </row>
    <row r="70" customFormat="false" ht="60" hidden="false" customHeight="false" outlineLevel="0" collapsed="false">
      <c r="B70" s="45" t="s">
        <v>187</v>
      </c>
      <c r="C70" s="46" t="s">
        <v>188</v>
      </c>
      <c r="D70" s="47" t="s">
        <v>189</v>
      </c>
      <c r="E70" s="46" t="s">
        <v>71</v>
      </c>
      <c r="F70" s="36" t="n">
        <v>26</v>
      </c>
      <c r="G70" s="36" t="n">
        <f aca="false">W70*(1+$U$8)</f>
        <v>396.607271827975</v>
      </c>
      <c r="H70" s="36" t="n">
        <f aca="false">F70*G70</f>
        <v>10311.7890675274</v>
      </c>
      <c r="T70" s="35"/>
      <c r="W70" s="36" t="n">
        <v>305.08251679075</v>
      </c>
      <c r="X70" s="36" t="n">
        <f aca="false">F70*W70</f>
        <v>7932.1454365595</v>
      </c>
    </row>
    <row r="71" customFormat="false" ht="13.8" hidden="false" customHeight="false" outlineLevel="0" collapsed="false">
      <c r="B71" s="26" t="s">
        <v>32</v>
      </c>
      <c r="C71" s="27"/>
      <c r="D71" s="28" t="s">
        <v>33</v>
      </c>
      <c r="E71" s="27"/>
      <c r="F71" s="30"/>
      <c r="G71" s="30"/>
      <c r="H71" s="31" t="n">
        <f aca="false">SUM(H72:H80)</f>
        <v>368292.697406621</v>
      </c>
      <c r="T71" s="35"/>
      <c r="W71" s="36"/>
      <c r="X71" s="36"/>
    </row>
    <row r="72" customFormat="false" ht="13.8" hidden="false" customHeight="false" outlineLevel="0" collapsed="false">
      <c r="B72" s="48" t="s">
        <v>190</v>
      </c>
      <c r="C72" s="51"/>
      <c r="D72" s="50" t="s">
        <v>191</v>
      </c>
      <c r="E72" s="46"/>
      <c r="F72" s="36"/>
      <c r="G72" s="36"/>
      <c r="H72" s="36"/>
      <c r="T72" s="35"/>
      <c r="W72" s="36"/>
      <c r="X72" s="36"/>
    </row>
    <row r="73" customFormat="false" ht="60" hidden="false" customHeight="false" outlineLevel="0" collapsed="false">
      <c r="B73" s="45" t="s">
        <v>192</v>
      </c>
      <c r="C73" s="46" t="s">
        <v>193</v>
      </c>
      <c r="D73" s="47" t="s">
        <v>194</v>
      </c>
      <c r="E73" s="46" t="s">
        <v>64</v>
      </c>
      <c r="F73" s="36" t="n">
        <v>311.78</v>
      </c>
      <c r="G73" s="36" t="n">
        <f aca="false">W73*(1+$U$8)</f>
        <v>36.5992813875</v>
      </c>
      <c r="H73" s="36" t="n">
        <f aca="false">F73*G73</f>
        <v>11410.9239509948</v>
      </c>
      <c r="T73" s="35"/>
      <c r="W73" s="36" t="n">
        <v>28.153293375</v>
      </c>
      <c r="X73" s="36" t="n">
        <f aca="false">F73*W73</f>
        <v>8777.6338084575</v>
      </c>
    </row>
    <row r="74" customFormat="false" ht="15" hidden="false" customHeight="false" outlineLevel="0" collapsed="false">
      <c r="B74" s="48" t="s">
        <v>195</v>
      </c>
      <c r="C74" s="51"/>
      <c r="D74" s="50" t="s">
        <v>174</v>
      </c>
      <c r="E74" s="46"/>
      <c r="F74" s="36"/>
      <c r="G74" s="36"/>
      <c r="H74" s="36"/>
      <c r="T74" s="35"/>
      <c r="W74" s="36"/>
      <c r="X74" s="36"/>
    </row>
    <row r="75" customFormat="false" ht="75" hidden="false" customHeight="false" outlineLevel="0" collapsed="false">
      <c r="B75" s="45" t="s">
        <v>196</v>
      </c>
      <c r="C75" s="46" t="s">
        <v>176</v>
      </c>
      <c r="D75" s="47" t="s">
        <v>197</v>
      </c>
      <c r="E75" s="46" t="s">
        <v>64</v>
      </c>
      <c r="F75" s="36" t="n">
        <v>311.78</v>
      </c>
      <c r="G75" s="36" t="n">
        <f aca="false">W75*(1+$U$8)</f>
        <v>137.502796197</v>
      </c>
      <c r="H75" s="36" t="n">
        <f aca="false">F75*G75</f>
        <v>42870.6217983007</v>
      </c>
      <c r="T75" s="35"/>
      <c r="W75" s="36" t="n">
        <v>105.77138169</v>
      </c>
      <c r="X75" s="36" t="n">
        <f aca="false">F75*W75</f>
        <v>32977.4013833082</v>
      </c>
    </row>
    <row r="76" customFormat="false" ht="45" hidden="false" customHeight="false" outlineLevel="0" collapsed="false">
      <c r="B76" s="45" t="s">
        <v>198</v>
      </c>
      <c r="C76" s="58" t="s">
        <v>199</v>
      </c>
      <c r="D76" s="47" t="s">
        <v>200</v>
      </c>
      <c r="E76" s="46" t="s">
        <v>64</v>
      </c>
      <c r="F76" s="36" t="n">
        <v>1007.09</v>
      </c>
      <c r="G76" s="36" t="n">
        <f aca="false">W76*(1+$V$8)</f>
        <v>302.256</v>
      </c>
      <c r="H76" s="36" t="n">
        <f aca="false">F76*G76</f>
        <v>304398.99504</v>
      </c>
      <c r="T76" s="35"/>
      <c r="W76" s="53" t="n">
        <v>251.88</v>
      </c>
      <c r="X76" s="53" t="n">
        <v>253665.8292</v>
      </c>
    </row>
    <row r="77" customFormat="false" ht="15" hidden="false" customHeight="false" outlineLevel="0" collapsed="false">
      <c r="B77" s="48" t="s">
        <v>201</v>
      </c>
      <c r="C77" s="46"/>
      <c r="D77" s="50" t="s">
        <v>202</v>
      </c>
      <c r="E77" s="46"/>
      <c r="F77" s="36"/>
      <c r="G77" s="36"/>
      <c r="H77" s="36"/>
      <c r="T77" s="35"/>
      <c r="W77" s="36"/>
      <c r="X77" s="36"/>
    </row>
    <row r="78" customFormat="false" ht="30" hidden="false" customHeight="false" outlineLevel="0" collapsed="false">
      <c r="B78" s="45" t="s">
        <v>203</v>
      </c>
      <c r="C78" s="46" t="s">
        <v>204</v>
      </c>
      <c r="D78" s="47" t="s">
        <v>205</v>
      </c>
      <c r="E78" s="46" t="s">
        <v>78</v>
      </c>
      <c r="F78" s="36" t="n">
        <v>140.02</v>
      </c>
      <c r="G78" s="36" t="n">
        <f aca="false">W78*(1+$U$8)</f>
        <v>54.338539203</v>
      </c>
      <c r="H78" s="36" t="n">
        <f aca="false">F78*G78</f>
        <v>7608.48225920406</v>
      </c>
      <c r="T78" s="35"/>
      <c r="W78" s="36" t="n">
        <v>41.79887631</v>
      </c>
      <c r="X78" s="36" t="n">
        <f aca="false">F78*W78</f>
        <v>5852.6786609262</v>
      </c>
    </row>
    <row r="79" customFormat="false" ht="35.05" hidden="false" customHeight="false" outlineLevel="0" collapsed="false">
      <c r="B79" s="45" t="s">
        <v>206</v>
      </c>
      <c r="C79" s="46" t="s">
        <v>207</v>
      </c>
      <c r="D79" s="47" t="s">
        <v>208</v>
      </c>
      <c r="E79" s="46" t="s">
        <v>78</v>
      </c>
      <c r="F79" s="36" t="n">
        <v>36.5</v>
      </c>
      <c r="G79" s="36" t="n">
        <f aca="false">W79*(1+$U$8)</f>
        <v>49.9361040412</v>
      </c>
      <c r="H79" s="36" t="n">
        <f aca="false">F79*G79</f>
        <v>1822.6677975038</v>
      </c>
      <c r="T79" s="35"/>
      <c r="W79" s="36" t="n">
        <v>38.412387724</v>
      </c>
      <c r="X79" s="36" t="n">
        <f aca="false">F79*W79</f>
        <v>1402.052151926</v>
      </c>
    </row>
    <row r="80" customFormat="false" ht="35.05" hidden="false" customHeight="false" outlineLevel="0" collapsed="false">
      <c r="B80" s="45" t="s">
        <v>209</v>
      </c>
      <c r="C80" s="46" t="s">
        <v>210</v>
      </c>
      <c r="D80" s="47" t="s">
        <v>211</v>
      </c>
      <c r="E80" s="46" t="s">
        <v>78</v>
      </c>
      <c r="F80" s="36" t="n">
        <v>3</v>
      </c>
      <c r="G80" s="36" t="n">
        <f aca="false">W80*(1+$U$8)</f>
        <v>60.335520206</v>
      </c>
      <c r="H80" s="36" t="n">
        <f aca="false">F80*G80</f>
        <v>181.006560618</v>
      </c>
      <c r="T80" s="35"/>
      <c r="W80" s="36" t="n">
        <v>46.41193862</v>
      </c>
      <c r="X80" s="36" t="n">
        <f aca="false">F80*W80</f>
        <v>139.23581586</v>
      </c>
    </row>
    <row r="81" customFormat="false" ht="13.8" hidden="false" customHeight="false" outlineLevel="0" collapsed="false">
      <c r="B81" s="26" t="s">
        <v>34</v>
      </c>
      <c r="C81" s="37"/>
      <c r="D81" s="28" t="s">
        <v>35</v>
      </c>
      <c r="E81" s="27"/>
      <c r="F81" s="30"/>
      <c r="G81" s="30"/>
      <c r="H81" s="31" t="n">
        <f aca="false">SUM(H82:H96)</f>
        <v>66952.5001078937</v>
      </c>
      <c r="T81" s="35"/>
      <c r="W81" s="36"/>
      <c r="X81" s="36"/>
    </row>
    <row r="82" customFormat="false" ht="13.8" hidden="false" customHeight="false" outlineLevel="0" collapsed="false">
      <c r="B82" s="48" t="s">
        <v>212</v>
      </c>
      <c r="C82" s="51"/>
      <c r="D82" s="50" t="s">
        <v>213</v>
      </c>
      <c r="E82" s="46"/>
      <c r="F82" s="36"/>
      <c r="G82" s="36"/>
      <c r="H82" s="36"/>
      <c r="T82" s="35"/>
      <c r="W82" s="36"/>
      <c r="X82" s="36"/>
    </row>
    <row r="83" customFormat="false" ht="23.85" hidden="false" customHeight="false" outlineLevel="0" collapsed="false">
      <c r="B83" s="45" t="s">
        <v>214</v>
      </c>
      <c r="C83" s="46" t="s">
        <v>215</v>
      </c>
      <c r="D83" s="47" t="s">
        <v>216</v>
      </c>
      <c r="E83" s="46" t="s">
        <v>78</v>
      </c>
      <c r="F83" s="36" t="n">
        <v>504</v>
      </c>
      <c r="G83" s="36" t="n">
        <f aca="false">W83*(1+$U$8)</f>
        <v>27.495</v>
      </c>
      <c r="H83" s="36" t="n">
        <f aca="false">F83*G83</f>
        <v>13857.48</v>
      </c>
      <c r="T83" s="35"/>
      <c r="W83" s="36" t="n">
        <v>21.15</v>
      </c>
      <c r="X83" s="36" t="n">
        <f aca="false">F83*W83</f>
        <v>10659.6</v>
      </c>
    </row>
    <row r="84" customFormat="false" ht="23.85" hidden="false" customHeight="false" outlineLevel="0" collapsed="false">
      <c r="B84" s="45" t="s">
        <v>217</v>
      </c>
      <c r="C84" s="46" t="s">
        <v>218</v>
      </c>
      <c r="D84" s="47" t="s">
        <v>219</v>
      </c>
      <c r="E84" s="46" t="s">
        <v>78</v>
      </c>
      <c r="F84" s="36" t="n">
        <v>12</v>
      </c>
      <c r="G84" s="36" t="n">
        <f aca="false">W84*(1+$U$8)</f>
        <v>33.839</v>
      </c>
      <c r="H84" s="36" t="n">
        <f aca="false">F84*G84</f>
        <v>406.068</v>
      </c>
      <c r="T84" s="35"/>
      <c r="W84" s="36" t="n">
        <v>26.03</v>
      </c>
      <c r="X84" s="36" t="n">
        <f aca="false">F84*W84</f>
        <v>312.36</v>
      </c>
    </row>
    <row r="85" customFormat="false" ht="23.85" hidden="false" customHeight="false" outlineLevel="0" collapsed="false">
      <c r="B85" s="45" t="s">
        <v>220</v>
      </c>
      <c r="C85" s="46" t="s">
        <v>221</v>
      </c>
      <c r="D85" s="47" t="s">
        <v>222</v>
      </c>
      <c r="E85" s="46" t="s">
        <v>78</v>
      </c>
      <c r="F85" s="36" t="n">
        <v>63</v>
      </c>
      <c r="G85" s="36" t="n">
        <f aca="false">W85*(1+$U$8)</f>
        <v>43.68</v>
      </c>
      <c r="H85" s="36" t="n">
        <f aca="false">F85*G85</f>
        <v>2751.84</v>
      </c>
      <c r="T85" s="35"/>
      <c r="W85" s="36" t="n">
        <v>33.6</v>
      </c>
      <c r="X85" s="36" t="n">
        <f aca="false">F85*W85</f>
        <v>2116.8</v>
      </c>
    </row>
    <row r="86" customFormat="false" ht="23.85" hidden="false" customHeight="false" outlineLevel="0" collapsed="false">
      <c r="B86" s="45" t="s">
        <v>223</v>
      </c>
      <c r="C86" s="46" t="s">
        <v>224</v>
      </c>
      <c r="D86" s="47" t="s">
        <v>225</v>
      </c>
      <c r="E86" s="46" t="s">
        <v>78</v>
      </c>
      <c r="F86" s="36" t="n">
        <v>42</v>
      </c>
      <c r="G86" s="36" t="n">
        <f aca="false">W86*(1+$U$8)</f>
        <v>53.157</v>
      </c>
      <c r="H86" s="36" t="n">
        <f aca="false">F86*G86</f>
        <v>2232.594</v>
      </c>
      <c r="T86" s="35"/>
      <c r="W86" s="36" t="n">
        <v>40.89</v>
      </c>
      <c r="X86" s="36" t="n">
        <f aca="false">F86*W86</f>
        <v>1717.38</v>
      </c>
    </row>
    <row r="87" customFormat="false" ht="23.85" hidden="false" customHeight="false" outlineLevel="0" collapsed="false">
      <c r="B87" s="45" t="s">
        <v>226</v>
      </c>
      <c r="C87" s="46" t="s">
        <v>227</v>
      </c>
      <c r="D87" s="47" t="s">
        <v>228</v>
      </c>
      <c r="E87" s="46" t="s">
        <v>78</v>
      </c>
      <c r="F87" s="36" t="n">
        <v>66</v>
      </c>
      <c r="G87" s="36" t="n">
        <f aca="false">W87*(1+$U$8)</f>
        <v>84.747</v>
      </c>
      <c r="H87" s="36" t="n">
        <f aca="false">F87*G87</f>
        <v>5593.302</v>
      </c>
      <c r="T87" s="35"/>
      <c r="W87" s="36" t="n">
        <v>65.19</v>
      </c>
      <c r="X87" s="36" t="n">
        <f aca="false">F87*W87</f>
        <v>4302.54</v>
      </c>
    </row>
    <row r="88" customFormat="false" ht="30" hidden="false" customHeight="false" outlineLevel="0" collapsed="false">
      <c r="B88" s="48" t="s">
        <v>229</v>
      </c>
      <c r="C88" s="46"/>
      <c r="D88" s="50" t="s">
        <v>230</v>
      </c>
      <c r="E88" s="46"/>
      <c r="F88" s="36"/>
      <c r="G88" s="36"/>
      <c r="H88" s="36"/>
      <c r="T88" s="35"/>
      <c r="W88" s="36"/>
      <c r="X88" s="36"/>
    </row>
    <row r="89" customFormat="false" ht="23.85" hidden="false" customHeight="false" outlineLevel="0" collapsed="false">
      <c r="B89" s="45" t="s">
        <v>231</v>
      </c>
      <c r="C89" s="46" t="s">
        <v>232</v>
      </c>
      <c r="D89" s="47" t="s">
        <v>233</v>
      </c>
      <c r="E89" s="46" t="s">
        <v>78</v>
      </c>
      <c r="F89" s="36" t="n">
        <v>267</v>
      </c>
      <c r="G89" s="36" t="n">
        <f aca="false">W89*(1+$U$8)</f>
        <v>48.2367452506333</v>
      </c>
      <c r="H89" s="36" t="n">
        <f aca="false">F89*G89</f>
        <v>12879.2109819191</v>
      </c>
      <c r="T89" s="35"/>
      <c r="W89" s="36" t="n">
        <v>37.1051886543333</v>
      </c>
      <c r="X89" s="36" t="n">
        <f aca="false">F89*W89</f>
        <v>9907.085370707</v>
      </c>
    </row>
    <row r="90" customFormat="false" ht="23.85" hidden="false" customHeight="false" outlineLevel="0" collapsed="false">
      <c r="B90" s="45" t="s">
        <v>234</v>
      </c>
      <c r="C90" s="46" t="s">
        <v>235</v>
      </c>
      <c r="D90" s="47" t="s">
        <v>236</v>
      </c>
      <c r="E90" s="46" t="s">
        <v>78</v>
      </c>
      <c r="F90" s="36" t="n">
        <v>192</v>
      </c>
      <c r="G90" s="36" t="n">
        <f aca="false">W90*(1+$U$8)</f>
        <v>69.70496618605</v>
      </c>
      <c r="H90" s="36" t="n">
        <f aca="false">F90*G90</f>
        <v>13383.3535077216</v>
      </c>
      <c r="T90" s="35"/>
      <c r="W90" s="36" t="n">
        <v>53.6192047585</v>
      </c>
      <c r="X90" s="36" t="n">
        <f aca="false">F90*W90</f>
        <v>10294.887313632</v>
      </c>
    </row>
    <row r="91" customFormat="false" ht="23.85" hidden="false" customHeight="false" outlineLevel="0" collapsed="false">
      <c r="B91" s="45" t="s">
        <v>237</v>
      </c>
      <c r="C91" s="46" t="s">
        <v>238</v>
      </c>
      <c r="D91" s="47" t="s">
        <v>239</v>
      </c>
      <c r="E91" s="46" t="s">
        <v>78</v>
      </c>
      <c r="F91" s="36" t="n">
        <v>111</v>
      </c>
      <c r="G91" s="36" t="n">
        <f aca="false">W91*(1+$U$8)</f>
        <v>109.731600164442</v>
      </c>
      <c r="H91" s="36" t="n">
        <f aca="false">F91*G91</f>
        <v>12180.207618253</v>
      </c>
      <c r="T91" s="35"/>
      <c r="W91" s="36" t="n">
        <v>84.4089232034167</v>
      </c>
      <c r="X91" s="36" t="n">
        <f aca="false">F91*W91</f>
        <v>9369.39047557925</v>
      </c>
    </row>
    <row r="92" customFormat="false" ht="15" hidden="false" customHeight="false" outlineLevel="0" collapsed="false">
      <c r="B92" s="48" t="s">
        <v>240</v>
      </c>
      <c r="C92" s="51"/>
      <c r="D92" s="50" t="s">
        <v>241</v>
      </c>
      <c r="E92" s="46"/>
      <c r="F92" s="36"/>
      <c r="G92" s="36"/>
      <c r="H92" s="36"/>
      <c r="T92" s="35"/>
      <c r="W92" s="36"/>
      <c r="X92" s="36"/>
    </row>
    <row r="93" customFormat="false" ht="23.85" hidden="false" customHeight="false" outlineLevel="0" collapsed="false">
      <c r="B93" s="45" t="s">
        <v>242</v>
      </c>
      <c r="C93" s="46" t="s">
        <v>243</v>
      </c>
      <c r="D93" s="47" t="s">
        <v>244</v>
      </c>
      <c r="E93" s="46" t="s">
        <v>78</v>
      </c>
      <c r="F93" s="36" t="n">
        <v>39</v>
      </c>
      <c r="G93" s="36" t="n">
        <f aca="false">W93*(1+$U$8)</f>
        <v>36.244</v>
      </c>
      <c r="H93" s="36" t="n">
        <f aca="false">F93*G93</f>
        <v>1413.516</v>
      </c>
      <c r="T93" s="35"/>
      <c r="W93" s="36" t="n">
        <v>27.88</v>
      </c>
      <c r="X93" s="36" t="n">
        <f aca="false">F93*W93</f>
        <v>1087.32</v>
      </c>
    </row>
    <row r="94" customFormat="false" ht="23.85" hidden="false" customHeight="false" outlineLevel="0" collapsed="false">
      <c r="B94" s="45" t="s">
        <v>245</v>
      </c>
      <c r="C94" s="46" t="s">
        <v>246</v>
      </c>
      <c r="D94" s="47" t="s">
        <v>247</v>
      </c>
      <c r="E94" s="46" t="s">
        <v>78</v>
      </c>
      <c r="F94" s="36" t="n">
        <v>3</v>
      </c>
      <c r="G94" s="36" t="n">
        <f aca="false">W94*(1+$U$8)</f>
        <v>46.657</v>
      </c>
      <c r="H94" s="36" t="n">
        <f aca="false">F94*G94</f>
        <v>139.971</v>
      </c>
      <c r="T94" s="35"/>
      <c r="W94" s="36" t="n">
        <v>35.89</v>
      </c>
      <c r="X94" s="36" t="n">
        <f aca="false">F94*W94</f>
        <v>107.67</v>
      </c>
    </row>
    <row r="95" customFormat="false" ht="13.8" hidden="false" customHeight="false" outlineLevel="0" collapsed="false">
      <c r="B95" s="48" t="s">
        <v>248</v>
      </c>
      <c r="C95" s="51"/>
      <c r="D95" s="50" t="s">
        <v>249</v>
      </c>
      <c r="E95" s="46"/>
      <c r="F95" s="36"/>
      <c r="G95" s="36"/>
      <c r="H95" s="36"/>
      <c r="T95" s="35"/>
      <c r="W95" s="36"/>
      <c r="X95" s="36"/>
    </row>
    <row r="96" customFormat="false" ht="13.8" hidden="false" customHeight="false" outlineLevel="0" collapsed="false">
      <c r="B96" s="45" t="s">
        <v>250</v>
      </c>
      <c r="C96" s="46" t="s">
        <v>251</v>
      </c>
      <c r="D96" s="47" t="s">
        <v>252</v>
      </c>
      <c r="E96" s="46" t="s">
        <v>71</v>
      </c>
      <c r="F96" s="36" t="n">
        <v>37</v>
      </c>
      <c r="G96" s="36" t="n">
        <f aca="false">W96*(1+$U$8)</f>
        <v>57.161</v>
      </c>
      <c r="H96" s="36" t="n">
        <f aca="false">F96*G96</f>
        <v>2114.957</v>
      </c>
      <c r="T96" s="35"/>
      <c r="W96" s="36" t="n">
        <v>43.97</v>
      </c>
      <c r="X96" s="36" t="n">
        <f aca="false">F96*W96</f>
        <v>1626.89</v>
      </c>
    </row>
    <row r="97" customFormat="false" ht="13.8" hidden="false" customHeight="false" outlineLevel="0" collapsed="false">
      <c r="B97" s="26" t="s">
        <v>36</v>
      </c>
      <c r="C97" s="27"/>
      <c r="D97" s="28" t="s">
        <v>37</v>
      </c>
      <c r="E97" s="27"/>
      <c r="F97" s="30"/>
      <c r="G97" s="30"/>
      <c r="H97" s="31" t="n">
        <f aca="false">SUM(H98:H121)</f>
        <v>411464.14108324</v>
      </c>
      <c r="T97" s="35"/>
      <c r="W97" s="36"/>
      <c r="X97" s="36"/>
    </row>
    <row r="98" customFormat="false" ht="13.8" hidden="false" customHeight="false" outlineLevel="0" collapsed="false">
      <c r="B98" s="48" t="s">
        <v>253</v>
      </c>
      <c r="C98" s="51"/>
      <c r="D98" s="50" t="s">
        <v>254</v>
      </c>
      <c r="E98" s="46"/>
      <c r="F98" s="36"/>
      <c r="G98" s="36"/>
      <c r="H98" s="36"/>
      <c r="T98" s="35"/>
      <c r="W98" s="36"/>
      <c r="X98" s="36"/>
    </row>
    <row r="99" customFormat="false" ht="57.45" hidden="false" customHeight="false" outlineLevel="0" collapsed="false">
      <c r="B99" s="45" t="s">
        <v>255</v>
      </c>
      <c r="C99" s="46" t="s">
        <v>256</v>
      </c>
      <c r="D99" s="47" t="s">
        <v>257</v>
      </c>
      <c r="E99" s="46" t="s">
        <v>71</v>
      </c>
      <c r="F99" s="36" t="n">
        <v>1</v>
      </c>
      <c r="G99" s="36" t="n">
        <f aca="false">W99*(1+$U$8)</f>
        <v>5064.81769105</v>
      </c>
      <c r="H99" s="36" t="n">
        <f aca="false">F99*G99</f>
        <v>5064.81769105</v>
      </c>
      <c r="T99" s="35"/>
      <c r="W99" s="36" t="n">
        <v>3896.0136085</v>
      </c>
      <c r="X99" s="36" t="n">
        <f aca="false">F99*W99</f>
        <v>3896.0136085</v>
      </c>
    </row>
    <row r="100" customFormat="false" ht="57.45" hidden="false" customHeight="false" outlineLevel="0" collapsed="false">
      <c r="B100" s="45" t="s">
        <v>258</v>
      </c>
      <c r="C100" s="46" t="s">
        <v>256</v>
      </c>
      <c r="D100" s="47" t="s">
        <v>259</v>
      </c>
      <c r="E100" s="46" t="s">
        <v>71</v>
      </c>
      <c r="F100" s="36" t="n">
        <v>1</v>
      </c>
      <c r="G100" s="36" t="n">
        <f aca="false">W100*(1+$U$8)</f>
        <v>22120.81769105</v>
      </c>
      <c r="H100" s="36" t="n">
        <f aca="false">F100*G100</f>
        <v>22120.81769105</v>
      </c>
      <c r="T100" s="35"/>
      <c r="W100" s="36" t="n">
        <v>17016.0136085</v>
      </c>
      <c r="X100" s="36" t="n">
        <f aca="false">F100*W100</f>
        <v>17016.0136085</v>
      </c>
    </row>
    <row r="101" customFormat="false" ht="13.8" hidden="false" customHeight="false" outlineLevel="0" collapsed="false">
      <c r="B101" s="48" t="s">
        <v>260</v>
      </c>
      <c r="C101" s="46"/>
      <c r="D101" s="50" t="s">
        <v>261</v>
      </c>
      <c r="E101" s="46"/>
      <c r="F101" s="36"/>
      <c r="G101" s="36"/>
      <c r="H101" s="36"/>
      <c r="T101" s="35"/>
      <c r="W101" s="36"/>
      <c r="X101" s="36"/>
    </row>
    <row r="102" customFormat="false" ht="13.8" hidden="false" customHeight="false" outlineLevel="0" collapsed="false">
      <c r="B102" s="45" t="s">
        <v>262</v>
      </c>
      <c r="C102" s="46" t="s">
        <v>263</v>
      </c>
      <c r="D102" s="47" t="s">
        <v>264</v>
      </c>
      <c r="E102" s="46" t="s">
        <v>71</v>
      </c>
      <c r="F102" s="36" t="n">
        <v>564</v>
      </c>
      <c r="G102" s="36" t="n">
        <f aca="false">W102*(1+$U$8)</f>
        <v>11.05</v>
      </c>
      <c r="H102" s="36" t="n">
        <f aca="false">F102*G102</f>
        <v>6232.2</v>
      </c>
      <c r="T102" s="35"/>
      <c r="W102" s="36" t="n">
        <v>8.5</v>
      </c>
      <c r="X102" s="36" t="n">
        <f aca="false">F102*W102</f>
        <v>4794</v>
      </c>
    </row>
    <row r="103" customFormat="false" ht="23.85" hidden="false" customHeight="false" outlineLevel="0" collapsed="false">
      <c r="B103" s="45" t="s">
        <v>265</v>
      </c>
      <c r="C103" s="46" t="s">
        <v>266</v>
      </c>
      <c r="D103" s="47" t="s">
        <v>267</v>
      </c>
      <c r="E103" s="46" t="s">
        <v>71</v>
      </c>
      <c r="F103" s="36" t="n">
        <v>217</v>
      </c>
      <c r="G103" s="36" t="n">
        <f aca="false">W103*(1+$U$8)</f>
        <v>14.352</v>
      </c>
      <c r="H103" s="36" t="n">
        <f aca="false">F103*G103</f>
        <v>3114.384</v>
      </c>
      <c r="T103" s="35"/>
      <c r="W103" s="36" t="n">
        <v>11.04</v>
      </c>
      <c r="X103" s="36" t="n">
        <f aca="false">F103*W103</f>
        <v>2395.68</v>
      </c>
    </row>
    <row r="104" customFormat="false" ht="23.85" hidden="false" customHeight="false" outlineLevel="0" collapsed="false">
      <c r="B104" s="45" t="s">
        <v>268</v>
      </c>
      <c r="C104" s="46" t="s">
        <v>269</v>
      </c>
      <c r="D104" s="47" t="s">
        <v>270</v>
      </c>
      <c r="E104" s="46" t="s">
        <v>71</v>
      </c>
      <c r="F104" s="36" t="n">
        <v>4</v>
      </c>
      <c r="G104" s="36" t="n">
        <f aca="false">W104*(1+$U$8)</f>
        <v>420.875</v>
      </c>
      <c r="H104" s="36" t="n">
        <f aca="false">F104*G104</f>
        <v>1683.5</v>
      </c>
      <c r="T104" s="35"/>
      <c r="W104" s="36" t="n">
        <v>323.75</v>
      </c>
      <c r="X104" s="36" t="n">
        <f aca="false">F104*W104</f>
        <v>1295</v>
      </c>
    </row>
    <row r="105" customFormat="false" ht="45" hidden="false" customHeight="false" outlineLevel="0" collapsed="false">
      <c r="B105" s="45" t="s">
        <v>271</v>
      </c>
      <c r="C105" s="46" t="s">
        <v>272</v>
      </c>
      <c r="D105" s="47" t="s">
        <v>273</v>
      </c>
      <c r="E105" s="46" t="s">
        <v>71</v>
      </c>
      <c r="F105" s="36" t="n">
        <v>781</v>
      </c>
      <c r="G105" s="36" t="n">
        <f aca="false">W105*(1+$U$8)</f>
        <v>45.18108139324</v>
      </c>
      <c r="H105" s="36" t="n">
        <f aca="false">F105*G105</f>
        <v>35286.4245681204</v>
      </c>
      <c r="T105" s="35"/>
      <c r="W105" s="36" t="n">
        <v>34.7546779948</v>
      </c>
      <c r="X105" s="36" t="n">
        <f aca="false">F105*W105</f>
        <v>27143.4035139388</v>
      </c>
    </row>
    <row r="106" customFormat="false" ht="15" hidden="false" customHeight="false" outlineLevel="0" collapsed="false">
      <c r="B106" s="48" t="s">
        <v>274</v>
      </c>
      <c r="C106" s="51"/>
      <c r="D106" s="50" t="s">
        <v>275</v>
      </c>
      <c r="E106" s="46"/>
      <c r="F106" s="36"/>
      <c r="G106" s="36"/>
      <c r="H106" s="36"/>
      <c r="T106" s="35"/>
      <c r="W106" s="36"/>
      <c r="X106" s="36"/>
    </row>
    <row r="107" customFormat="false" ht="23.85" hidden="false" customHeight="false" outlineLevel="0" collapsed="false">
      <c r="B107" s="45" t="s">
        <v>276</v>
      </c>
      <c r="C107" s="46" t="s">
        <v>277</v>
      </c>
      <c r="D107" s="47" t="s">
        <v>278</v>
      </c>
      <c r="E107" s="46" t="s">
        <v>78</v>
      </c>
      <c r="F107" s="36" t="n">
        <v>100.64</v>
      </c>
      <c r="G107" s="36" t="n">
        <f aca="false">W107*(1+$U$8)</f>
        <v>142.727</v>
      </c>
      <c r="H107" s="36" t="n">
        <f aca="false">F107*G107</f>
        <v>14364.04528</v>
      </c>
      <c r="T107" s="35"/>
      <c r="W107" s="36" t="n">
        <v>109.79</v>
      </c>
      <c r="X107" s="36" t="n">
        <f aca="false">F107*W107</f>
        <v>11049.2656</v>
      </c>
    </row>
    <row r="108" customFormat="false" ht="23.85" hidden="false" customHeight="false" outlineLevel="0" collapsed="false">
      <c r="B108" s="45" t="s">
        <v>279</v>
      </c>
      <c r="C108" s="46" t="s">
        <v>280</v>
      </c>
      <c r="D108" s="47" t="s">
        <v>281</v>
      </c>
      <c r="E108" s="46" t="s">
        <v>78</v>
      </c>
      <c r="F108" s="36" t="n">
        <v>83.29</v>
      </c>
      <c r="G108" s="36" t="n">
        <f aca="false">W108*(1+$U$8)</f>
        <v>76.518</v>
      </c>
      <c r="H108" s="36" t="n">
        <f aca="false">F108*G108</f>
        <v>6373.18422</v>
      </c>
      <c r="T108" s="35"/>
      <c r="W108" s="36" t="n">
        <v>58.86</v>
      </c>
      <c r="X108" s="36" t="n">
        <f aca="false">F108*W108</f>
        <v>4902.4494</v>
      </c>
    </row>
    <row r="109" customFormat="false" ht="23.85" hidden="false" customHeight="false" outlineLevel="0" collapsed="false">
      <c r="B109" s="45" t="s">
        <v>282</v>
      </c>
      <c r="C109" s="46" t="s">
        <v>283</v>
      </c>
      <c r="D109" s="47" t="s">
        <v>284</v>
      </c>
      <c r="E109" s="46" t="s">
        <v>78</v>
      </c>
      <c r="F109" s="36" t="n">
        <v>3</v>
      </c>
      <c r="G109" s="36" t="n">
        <f aca="false">W109*(1+$U$8)</f>
        <v>34.29054434</v>
      </c>
      <c r="H109" s="36" t="n">
        <f aca="false">F109*G109</f>
        <v>102.87163302</v>
      </c>
      <c r="T109" s="35"/>
      <c r="W109" s="36" t="n">
        <v>26.3773418</v>
      </c>
      <c r="X109" s="36" t="n">
        <f aca="false">F109*W109</f>
        <v>79.1320254</v>
      </c>
    </row>
    <row r="110" customFormat="false" ht="60" hidden="false" customHeight="false" outlineLevel="0" collapsed="false">
      <c r="B110" s="45" t="s">
        <v>285</v>
      </c>
      <c r="C110" s="46" t="s">
        <v>286</v>
      </c>
      <c r="D110" s="47" t="s">
        <v>287</v>
      </c>
      <c r="E110" s="46" t="s">
        <v>71</v>
      </c>
      <c r="F110" s="36" t="n">
        <v>907</v>
      </c>
      <c r="G110" s="36" t="n">
        <f aca="false">W110*(1+$U$8)</f>
        <v>37.375</v>
      </c>
      <c r="H110" s="36" t="n">
        <f aca="false">F110*G110</f>
        <v>33899.125</v>
      </c>
      <c r="T110" s="35"/>
      <c r="W110" s="36" t="n">
        <v>28.75</v>
      </c>
      <c r="X110" s="36" t="n">
        <f aca="false">F110*W110</f>
        <v>26076.25</v>
      </c>
    </row>
    <row r="111" customFormat="false" ht="75" hidden="false" customHeight="false" outlineLevel="0" collapsed="false">
      <c r="B111" s="45" t="s">
        <v>288</v>
      </c>
      <c r="C111" s="46" t="s">
        <v>289</v>
      </c>
      <c r="D111" s="47" t="s">
        <v>290</v>
      </c>
      <c r="E111" s="46" t="s">
        <v>71</v>
      </c>
      <c r="F111" s="36" t="n">
        <v>63</v>
      </c>
      <c r="G111" s="36" t="n">
        <f aca="false">W111*(1+$U$8)</f>
        <v>55.796</v>
      </c>
      <c r="H111" s="36" t="n">
        <f aca="false">F111*G111</f>
        <v>3515.148</v>
      </c>
      <c r="T111" s="35"/>
      <c r="W111" s="36" t="n">
        <v>42.92</v>
      </c>
      <c r="X111" s="36" t="n">
        <f aca="false">F111*W111</f>
        <v>2703.96</v>
      </c>
    </row>
    <row r="112" customFormat="false" ht="15" hidden="false" customHeight="false" outlineLevel="0" collapsed="false">
      <c r="B112" s="48" t="s">
        <v>291</v>
      </c>
      <c r="C112" s="51"/>
      <c r="D112" s="50" t="s">
        <v>292</v>
      </c>
      <c r="E112" s="46"/>
      <c r="F112" s="36"/>
      <c r="G112" s="36"/>
      <c r="H112" s="36"/>
      <c r="T112" s="35"/>
      <c r="W112" s="36"/>
      <c r="X112" s="36"/>
    </row>
    <row r="113" customFormat="false" ht="23.85" hidden="false" customHeight="false" outlineLevel="0" collapsed="false">
      <c r="B113" s="45" t="s">
        <v>293</v>
      </c>
      <c r="C113" s="46" t="s">
        <v>294</v>
      </c>
      <c r="D113" s="47" t="s">
        <v>295</v>
      </c>
      <c r="E113" s="46" t="s">
        <v>78</v>
      </c>
      <c r="F113" s="36" t="n">
        <v>2720</v>
      </c>
      <c r="G113" s="36" t="n">
        <f aca="false">W113*(1+$U$8)</f>
        <v>9.373</v>
      </c>
      <c r="H113" s="36" t="n">
        <f aca="false">F113*G113</f>
        <v>25494.56</v>
      </c>
      <c r="T113" s="35"/>
      <c r="W113" s="36" t="n">
        <v>7.21</v>
      </c>
      <c r="X113" s="36" t="n">
        <f aca="false">F113*W113</f>
        <v>19611.2</v>
      </c>
    </row>
    <row r="114" customFormat="false" ht="23.85" hidden="false" customHeight="false" outlineLevel="0" collapsed="false">
      <c r="B114" s="45" t="s">
        <v>296</v>
      </c>
      <c r="C114" s="46" t="s">
        <v>297</v>
      </c>
      <c r="D114" s="47" t="s">
        <v>298</v>
      </c>
      <c r="E114" s="46" t="s">
        <v>78</v>
      </c>
      <c r="F114" s="36" t="n">
        <v>48</v>
      </c>
      <c r="G114" s="36" t="n">
        <f aca="false">W114*(1+$U$8)</f>
        <v>111.033</v>
      </c>
      <c r="H114" s="36" t="n">
        <f aca="false">F114*G114</f>
        <v>5329.584</v>
      </c>
      <c r="T114" s="35"/>
      <c r="W114" s="36" t="n">
        <v>85.41</v>
      </c>
      <c r="X114" s="36" t="n">
        <f aca="false">F114*W114</f>
        <v>4099.68</v>
      </c>
    </row>
    <row r="115" customFormat="false" ht="15" hidden="false" customHeight="false" outlineLevel="0" collapsed="false">
      <c r="B115" s="48" t="s">
        <v>299</v>
      </c>
      <c r="C115" s="51"/>
      <c r="D115" s="50" t="s">
        <v>300</v>
      </c>
      <c r="E115" s="46"/>
      <c r="F115" s="36"/>
      <c r="G115" s="36"/>
      <c r="H115" s="36"/>
      <c r="T115" s="35"/>
      <c r="W115" s="36"/>
      <c r="X115" s="36"/>
    </row>
    <row r="116" customFormat="false" ht="23.85" hidden="false" customHeight="false" outlineLevel="0" collapsed="false">
      <c r="B116" s="45" t="s">
        <v>301</v>
      </c>
      <c r="C116" s="46" t="s">
        <v>302</v>
      </c>
      <c r="D116" s="47" t="s">
        <v>303</v>
      </c>
      <c r="E116" s="46" t="s">
        <v>78</v>
      </c>
      <c r="F116" s="36" t="n">
        <v>21157</v>
      </c>
      <c r="G116" s="36" t="n">
        <f aca="false">W116*(1+$U$8)</f>
        <v>10.192</v>
      </c>
      <c r="H116" s="36" t="n">
        <f aca="false">F116*G116</f>
        <v>215632.144</v>
      </c>
      <c r="T116" s="35"/>
      <c r="W116" s="36" t="n">
        <v>7.84</v>
      </c>
      <c r="X116" s="36" t="n">
        <f aca="false">F116*W116</f>
        <v>165870.88</v>
      </c>
    </row>
    <row r="117" customFormat="false" ht="23.85" hidden="false" customHeight="false" outlineLevel="0" collapsed="false">
      <c r="B117" s="45" t="s">
        <v>304</v>
      </c>
      <c r="C117" s="46" t="s">
        <v>305</v>
      </c>
      <c r="D117" s="47" t="s">
        <v>306</v>
      </c>
      <c r="E117" s="46" t="s">
        <v>78</v>
      </c>
      <c r="F117" s="36" t="n">
        <v>150</v>
      </c>
      <c r="G117" s="36" t="n">
        <f aca="false">W117*(1+$U$8)</f>
        <v>13.312</v>
      </c>
      <c r="H117" s="36" t="n">
        <f aca="false">F117*G117</f>
        <v>1996.8</v>
      </c>
      <c r="T117" s="35"/>
      <c r="W117" s="36" t="n">
        <v>10.24</v>
      </c>
      <c r="X117" s="36" t="n">
        <f aca="false">F117*W117</f>
        <v>1536</v>
      </c>
    </row>
    <row r="118" customFormat="false" ht="23.85" hidden="false" customHeight="false" outlineLevel="0" collapsed="false">
      <c r="B118" s="45" t="s">
        <v>307</v>
      </c>
      <c r="C118" s="58" t="s">
        <v>308</v>
      </c>
      <c r="D118" s="59" t="s">
        <v>309</v>
      </c>
      <c r="E118" s="58" t="s">
        <v>78</v>
      </c>
      <c r="F118" s="53" t="n">
        <v>150</v>
      </c>
      <c r="G118" s="36" t="n">
        <f aca="false">W118*(1+$U$8)</f>
        <v>23.543</v>
      </c>
      <c r="H118" s="36" t="n">
        <f aca="false">F118*G118</f>
        <v>3531.45</v>
      </c>
      <c r="T118" s="35"/>
      <c r="W118" s="36" t="n">
        <v>18.11</v>
      </c>
      <c r="X118" s="36" t="n">
        <f aca="false">F118*W118</f>
        <v>2716.5</v>
      </c>
    </row>
    <row r="119" customFormat="false" ht="23.85" hidden="false" customHeight="false" outlineLevel="0" collapsed="false">
      <c r="B119" s="45" t="s">
        <v>310</v>
      </c>
      <c r="C119" s="58" t="s">
        <v>311</v>
      </c>
      <c r="D119" s="59" t="s">
        <v>312</v>
      </c>
      <c r="E119" s="58" t="s">
        <v>78</v>
      </c>
      <c r="F119" s="53" t="n">
        <v>75</v>
      </c>
      <c r="G119" s="36" t="n">
        <f aca="false">W119*(1+$U$8)</f>
        <v>33.267</v>
      </c>
      <c r="H119" s="36" t="n">
        <f aca="false">F119*G119</f>
        <v>2495.025</v>
      </c>
      <c r="T119" s="35"/>
      <c r="W119" s="36" t="n">
        <v>25.59</v>
      </c>
      <c r="X119" s="36" t="n">
        <f aca="false">F119*W119</f>
        <v>1919.25</v>
      </c>
    </row>
    <row r="120" customFormat="false" ht="23.85" hidden="false" customHeight="false" outlineLevel="0" collapsed="false">
      <c r="B120" s="45" t="s">
        <v>313</v>
      </c>
      <c r="C120" s="46" t="s">
        <v>314</v>
      </c>
      <c r="D120" s="47" t="s">
        <v>315</v>
      </c>
      <c r="E120" s="46" t="s">
        <v>78</v>
      </c>
      <c r="F120" s="36" t="n">
        <v>20</v>
      </c>
      <c r="G120" s="36" t="n">
        <f aca="false">W120*(1+$U$8)</f>
        <v>75.179</v>
      </c>
      <c r="H120" s="36" t="n">
        <f aca="false">F120*G120</f>
        <v>1503.58</v>
      </c>
      <c r="T120" s="35"/>
      <c r="W120" s="36" t="n">
        <v>57.83</v>
      </c>
      <c r="X120" s="36" t="n">
        <f aca="false">F120*W120</f>
        <v>1156.6</v>
      </c>
    </row>
    <row r="121" customFormat="false" ht="23.85" hidden="false" customHeight="false" outlineLevel="0" collapsed="false">
      <c r="B121" s="45" t="s">
        <v>316</v>
      </c>
      <c r="C121" s="46" t="s">
        <v>317</v>
      </c>
      <c r="D121" s="47" t="s">
        <v>318</v>
      </c>
      <c r="E121" s="46" t="s">
        <v>78</v>
      </c>
      <c r="F121" s="36" t="n">
        <v>160</v>
      </c>
      <c r="G121" s="36" t="n">
        <f aca="false">W121*(1+$U$8)</f>
        <v>148.278</v>
      </c>
      <c r="H121" s="36" t="n">
        <f aca="false">F121*G121</f>
        <v>23724.48</v>
      </c>
      <c r="T121" s="35"/>
      <c r="W121" s="36" t="n">
        <v>114.06</v>
      </c>
      <c r="X121" s="36" t="n">
        <f aca="false">F121*W121</f>
        <v>18249.6</v>
      </c>
    </row>
    <row r="122" customFormat="false" ht="13.8" hidden="false" customHeight="false" outlineLevel="0" collapsed="false">
      <c r="B122" s="26" t="s">
        <v>38</v>
      </c>
      <c r="C122" s="37"/>
      <c r="D122" s="28" t="s">
        <v>39</v>
      </c>
      <c r="E122" s="27"/>
      <c r="F122" s="30"/>
      <c r="G122" s="30"/>
      <c r="H122" s="31" t="n">
        <f aca="false">SUM(H123:H151)</f>
        <v>181339.352344167</v>
      </c>
      <c r="T122" s="35"/>
      <c r="W122" s="36"/>
      <c r="X122" s="36"/>
    </row>
    <row r="123" customFormat="false" ht="13.8" hidden="false" customHeight="false" outlineLevel="0" collapsed="false">
      <c r="B123" s="48" t="s">
        <v>319</v>
      </c>
      <c r="C123" s="51"/>
      <c r="D123" s="50" t="s">
        <v>320</v>
      </c>
      <c r="E123" s="46"/>
      <c r="F123" s="36"/>
      <c r="G123" s="36"/>
      <c r="H123" s="36"/>
      <c r="T123" s="35"/>
      <c r="W123" s="36"/>
      <c r="X123" s="36"/>
    </row>
    <row r="124" customFormat="false" ht="90" hidden="false" customHeight="false" outlineLevel="0" collapsed="false">
      <c r="B124" s="45" t="s">
        <v>321</v>
      </c>
      <c r="C124" s="46" t="s">
        <v>115</v>
      </c>
      <c r="D124" s="47" t="s">
        <v>322</v>
      </c>
      <c r="E124" s="46" t="s">
        <v>71</v>
      </c>
      <c r="F124" s="36" t="n">
        <v>1</v>
      </c>
      <c r="G124" s="36" t="n">
        <f aca="false">W124*(1+$V$8)</f>
        <v>115092</v>
      </c>
      <c r="H124" s="36" t="n">
        <f aca="false">F124*G124</f>
        <v>115092</v>
      </c>
      <c r="T124" s="35"/>
      <c r="W124" s="53" t="n">
        <v>95910</v>
      </c>
      <c r="X124" s="36" t="n">
        <f aca="false">F124*W124</f>
        <v>95910</v>
      </c>
    </row>
    <row r="125" customFormat="false" ht="15" hidden="false" customHeight="false" outlineLevel="0" collapsed="false">
      <c r="B125" s="48" t="s">
        <v>323</v>
      </c>
      <c r="C125" s="51"/>
      <c r="D125" s="50" t="s">
        <v>324</v>
      </c>
      <c r="E125" s="46"/>
      <c r="F125" s="36"/>
      <c r="G125" s="36"/>
      <c r="H125" s="36"/>
      <c r="T125" s="35"/>
      <c r="W125" s="36"/>
      <c r="X125" s="36"/>
    </row>
    <row r="126" customFormat="false" ht="75" hidden="false" customHeight="false" outlineLevel="0" collapsed="false">
      <c r="B126" s="45" t="s">
        <v>325</v>
      </c>
      <c r="C126" s="46" t="s">
        <v>326</v>
      </c>
      <c r="D126" s="47" t="s">
        <v>327</v>
      </c>
      <c r="E126" s="46" t="s">
        <v>71</v>
      </c>
      <c r="F126" s="36" t="n">
        <v>4</v>
      </c>
      <c r="G126" s="36" t="n">
        <f aca="false">W126*(1+$U$8)</f>
        <v>329.537</v>
      </c>
      <c r="H126" s="36" t="n">
        <f aca="false">F126*G126</f>
        <v>1318.148</v>
      </c>
      <c r="T126" s="35"/>
      <c r="W126" s="36" t="n">
        <v>253.49</v>
      </c>
      <c r="X126" s="36" t="n">
        <f aca="false">F126*W126</f>
        <v>1013.96</v>
      </c>
    </row>
    <row r="127" customFormat="false" ht="75" hidden="false" customHeight="false" outlineLevel="0" collapsed="false">
      <c r="B127" s="45" t="s">
        <v>328</v>
      </c>
      <c r="C127" s="46" t="s">
        <v>329</v>
      </c>
      <c r="D127" s="47" t="s">
        <v>330</v>
      </c>
      <c r="E127" s="46" t="s">
        <v>71</v>
      </c>
      <c r="F127" s="36" t="n">
        <v>2</v>
      </c>
      <c r="G127" s="36" t="n">
        <f aca="false">W127*(1+$U$8)</f>
        <v>367.848</v>
      </c>
      <c r="H127" s="36" t="n">
        <f aca="false">F127*G127</f>
        <v>735.696</v>
      </c>
      <c r="T127" s="35"/>
      <c r="W127" s="36" t="n">
        <v>282.96</v>
      </c>
      <c r="X127" s="36" t="n">
        <f aca="false">F127*W127</f>
        <v>565.92</v>
      </c>
    </row>
    <row r="128" customFormat="false" ht="46.25" hidden="false" customHeight="false" outlineLevel="0" collapsed="false">
      <c r="B128" s="45" t="s">
        <v>331</v>
      </c>
      <c r="C128" s="46" t="s">
        <v>332</v>
      </c>
      <c r="D128" s="47" t="s">
        <v>333</v>
      </c>
      <c r="E128" s="46" t="s">
        <v>71</v>
      </c>
      <c r="F128" s="36" t="n">
        <v>1</v>
      </c>
      <c r="G128" s="36" t="n">
        <f aca="false">W128*(1+$U$8)</f>
        <v>969.397</v>
      </c>
      <c r="H128" s="36" t="n">
        <f aca="false">F128*G128</f>
        <v>969.397</v>
      </c>
      <c r="T128" s="35"/>
      <c r="W128" s="36" t="n">
        <v>745.69</v>
      </c>
      <c r="X128" s="36" t="n">
        <f aca="false">F128*W128</f>
        <v>745.69</v>
      </c>
    </row>
    <row r="129" customFormat="false" ht="46.25" hidden="false" customHeight="false" outlineLevel="0" collapsed="false">
      <c r="B129" s="45" t="s">
        <v>334</v>
      </c>
      <c r="C129" s="46" t="s">
        <v>335</v>
      </c>
      <c r="D129" s="47" t="s">
        <v>336</v>
      </c>
      <c r="E129" s="46" t="s">
        <v>71</v>
      </c>
      <c r="F129" s="36" t="n">
        <v>11</v>
      </c>
      <c r="G129" s="36" t="n">
        <f aca="false">W129*(1+$U$8)</f>
        <v>403.806</v>
      </c>
      <c r="H129" s="36" t="n">
        <f aca="false">F129*G129</f>
        <v>4441.866</v>
      </c>
      <c r="T129" s="35"/>
      <c r="W129" s="36" t="n">
        <v>310.62</v>
      </c>
      <c r="X129" s="36" t="n">
        <f aca="false">F129*W129</f>
        <v>3416.82</v>
      </c>
    </row>
    <row r="130" customFormat="false" ht="75" hidden="false" customHeight="false" outlineLevel="0" collapsed="false">
      <c r="B130" s="45" t="s">
        <v>337</v>
      </c>
      <c r="C130" s="46" t="s">
        <v>338</v>
      </c>
      <c r="D130" s="47" t="s">
        <v>339</v>
      </c>
      <c r="E130" s="46" t="s">
        <v>71</v>
      </c>
      <c r="F130" s="36" t="n">
        <v>3</v>
      </c>
      <c r="G130" s="36" t="n">
        <f aca="false">W130*(1+$U$8)</f>
        <v>34.489</v>
      </c>
      <c r="H130" s="36" t="n">
        <f aca="false">F130*G130</f>
        <v>103.467</v>
      </c>
      <c r="T130" s="35"/>
      <c r="W130" s="36" t="n">
        <v>26.53</v>
      </c>
      <c r="X130" s="36" t="n">
        <f aca="false">F130*W130</f>
        <v>79.59</v>
      </c>
    </row>
    <row r="131" customFormat="false" ht="45" hidden="false" customHeight="false" outlineLevel="0" collapsed="false">
      <c r="B131" s="45" t="s">
        <v>340</v>
      </c>
      <c r="C131" s="46" t="s">
        <v>341</v>
      </c>
      <c r="D131" s="47" t="s">
        <v>342</v>
      </c>
      <c r="E131" s="46" t="s">
        <v>71</v>
      </c>
      <c r="F131" s="36" t="n">
        <v>11</v>
      </c>
      <c r="G131" s="36" t="n">
        <f aca="false">W131*(1+$U$8)</f>
        <v>302.822</v>
      </c>
      <c r="H131" s="36" t="n">
        <f aca="false">F131*G131</f>
        <v>3331.042</v>
      </c>
      <c r="T131" s="35"/>
      <c r="W131" s="36" t="n">
        <v>232.94</v>
      </c>
      <c r="X131" s="36" t="n">
        <f aca="false">F131*W131</f>
        <v>2562.34</v>
      </c>
    </row>
    <row r="132" customFormat="false" ht="46.25" hidden="false" customHeight="false" outlineLevel="0" collapsed="false">
      <c r="B132" s="45" t="s">
        <v>343</v>
      </c>
      <c r="C132" s="46" t="s">
        <v>344</v>
      </c>
      <c r="D132" s="47" t="s">
        <v>345</v>
      </c>
      <c r="E132" s="46" t="s">
        <v>78</v>
      </c>
      <c r="F132" s="36" t="n">
        <v>24</v>
      </c>
      <c r="G132" s="36" t="n">
        <f aca="false">W132*(1+$U$8)</f>
        <v>185.653</v>
      </c>
      <c r="H132" s="36" t="n">
        <f aca="false">F132*G132</f>
        <v>4455.672</v>
      </c>
      <c r="T132" s="35"/>
      <c r="W132" s="36" t="n">
        <v>142.81</v>
      </c>
      <c r="X132" s="36" t="n">
        <f aca="false">F132*W132</f>
        <v>3427.44</v>
      </c>
    </row>
    <row r="133" customFormat="false" ht="46.25" hidden="false" customHeight="false" outlineLevel="0" collapsed="false">
      <c r="B133" s="45" t="s">
        <v>346</v>
      </c>
      <c r="C133" s="46" t="s">
        <v>347</v>
      </c>
      <c r="D133" s="47" t="s">
        <v>348</v>
      </c>
      <c r="E133" s="46" t="s">
        <v>71</v>
      </c>
      <c r="F133" s="36" t="n">
        <v>1</v>
      </c>
      <c r="G133" s="36" t="n">
        <f aca="false">W133*(1+$U$8)</f>
        <v>174.018</v>
      </c>
      <c r="H133" s="36" t="n">
        <f aca="false">F133*G133</f>
        <v>174.018</v>
      </c>
      <c r="T133" s="35"/>
      <c r="W133" s="36" t="n">
        <v>133.86</v>
      </c>
      <c r="X133" s="36" t="n">
        <f aca="false">F133*W133</f>
        <v>133.86</v>
      </c>
    </row>
    <row r="134" customFormat="false" ht="46.25" hidden="false" customHeight="false" outlineLevel="0" collapsed="false">
      <c r="B134" s="45" t="s">
        <v>349</v>
      </c>
      <c r="C134" s="46" t="s">
        <v>350</v>
      </c>
      <c r="D134" s="47" t="s">
        <v>351</v>
      </c>
      <c r="E134" s="46" t="s">
        <v>71</v>
      </c>
      <c r="F134" s="36" t="n">
        <v>3</v>
      </c>
      <c r="G134" s="36" t="n">
        <f aca="false">W134*(1+$U$8)</f>
        <v>138.125</v>
      </c>
      <c r="H134" s="36" t="n">
        <f aca="false">F134*G134</f>
        <v>414.375</v>
      </c>
      <c r="T134" s="35"/>
      <c r="W134" s="36" t="n">
        <v>106.25</v>
      </c>
      <c r="X134" s="36" t="n">
        <f aca="false">F134*W134</f>
        <v>318.75</v>
      </c>
    </row>
    <row r="135" customFormat="false" ht="102.2" hidden="false" customHeight="false" outlineLevel="0" collapsed="false">
      <c r="B135" s="45" t="s">
        <v>352</v>
      </c>
      <c r="C135" s="46" t="s">
        <v>353</v>
      </c>
      <c r="D135" s="47" t="s">
        <v>354</v>
      </c>
      <c r="E135" s="46" t="s">
        <v>71</v>
      </c>
      <c r="F135" s="36" t="n">
        <v>3</v>
      </c>
      <c r="G135" s="36" t="n">
        <f aca="false">W135*(1+$U$8)</f>
        <v>3411.62323850387</v>
      </c>
      <c r="H135" s="36" t="n">
        <f aca="false">F135*G135</f>
        <v>10234.8697155116</v>
      </c>
      <c r="T135" s="35"/>
      <c r="W135" s="36" t="n">
        <v>2624.3255680799</v>
      </c>
      <c r="X135" s="36" t="n">
        <f aca="false">F135*W135</f>
        <v>7872.9767042397</v>
      </c>
    </row>
    <row r="136" customFormat="false" ht="102.2" hidden="false" customHeight="false" outlineLevel="0" collapsed="false">
      <c r="B136" s="45" t="s">
        <v>355</v>
      </c>
      <c r="C136" s="46" t="s">
        <v>353</v>
      </c>
      <c r="D136" s="47" t="s">
        <v>356</v>
      </c>
      <c r="E136" s="46" t="s">
        <v>71</v>
      </c>
      <c r="F136" s="36" t="n">
        <v>2</v>
      </c>
      <c r="G136" s="36" t="n">
        <f aca="false">W136*(1+$U$8)</f>
        <v>5449.69247700774</v>
      </c>
      <c r="H136" s="36" t="n">
        <f aca="false">F136*G136</f>
        <v>10899.3849540155</v>
      </c>
      <c r="T136" s="35"/>
      <c r="W136" s="36" t="n">
        <v>4192.0711361598</v>
      </c>
      <c r="X136" s="36" t="n">
        <f aca="false">F136*W136</f>
        <v>8384.1422723196</v>
      </c>
    </row>
    <row r="137" customFormat="false" ht="120" hidden="false" customHeight="false" outlineLevel="0" collapsed="false">
      <c r="B137" s="45" t="s">
        <v>357</v>
      </c>
      <c r="C137" s="46" t="s">
        <v>358</v>
      </c>
      <c r="D137" s="47" t="s">
        <v>359</v>
      </c>
      <c r="E137" s="46" t="s">
        <v>71</v>
      </c>
      <c r="F137" s="36" t="n">
        <v>3</v>
      </c>
      <c r="G137" s="36" t="n">
        <f aca="false">W137*(1+$U$8)</f>
        <v>2982.096</v>
      </c>
      <c r="H137" s="36" t="n">
        <f aca="false">F137*G137</f>
        <v>8946.288</v>
      </c>
      <c r="T137" s="35"/>
      <c r="W137" s="36" t="n">
        <v>2293.92</v>
      </c>
      <c r="X137" s="36" t="n">
        <f aca="false">F137*W137</f>
        <v>6881.76</v>
      </c>
    </row>
    <row r="138" customFormat="false" ht="60" hidden="false" customHeight="false" outlineLevel="0" collapsed="false">
      <c r="B138" s="45" t="s">
        <v>360</v>
      </c>
      <c r="C138" s="46" t="s">
        <v>361</v>
      </c>
      <c r="D138" s="47" t="s">
        <v>362</v>
      </c>
      <c r="E138" s="46" t="s">
        <v>71</v>
      </c>
      <c r="F138" s="36" t="n">
        <v>1</v>
      </c>
      <c r="G138" s="36" t="n">
        <f aca="false">W138*(1+$U$8)</f>
        <v>3526.744</v>
      </c>
      <c r="H138" s="36" t="n">
        <f aca="false">F138*G138</f>
        <v>3526.744</v>
      </c>
      <c r="T138" s="35"/>
      <c r="W138" s="36" t="n">
        <v>2712.88</v>
      </c>
      <c r="X138" s="36" t="n">
        <f aca="false">F138*W138</f>
        <v>2712.88</v>
      </c>
    </row>
    <row r="139" customFormat="false" ht="60" hidden="false" customHeight="false" outlineLevel="0" collapsed="false">
      <c r="B139" s="45" t="s">
        <v>363</v>
      </c>
      <c r="C139" s="46" t="s">
        <v>364</v>
      </c>
      <c r="D139" s="47" t="s">
        <v>365</v>
      </c>
      <c r="E139" s="46" t="s">
        <v>71</v>
      </c>
      <c r="F139" s="36" t="n">
        <v>3</v>
      </c>
      <c r="G139" s="36" t="n">
        <f aca="false">W139*(1+$U$8)</f>
        <v>184.678</v>
      </c>
      <c r="H139" s="36" t="n">
        <f aca="false">F139*G139</f>
        <v>554.034</v>
      </c>
      <c r="T139" s="35"/>
      <c r="W139" s="36" t="n">
        <v>142.06</v>
      </c>
      <c r="X139" s="36" t="n">
        <f aca="false">F139*W139</f>
        <v>426.18</v>
      </c>
    </row>
    <row r="140" customFormat="false" ht="23.85" hidden="false" customHeight="false" outlineLevel="0" collapsed="false">
      <c r="B140" s="45" t="s">
        <v>366</v>
      </c>
      <c r="C140" s="46" t="s">
        <v>367</v>
      </c>
      <c r="D140" s="47" t="s">
        <v>368</v>
      </c>
      <c r="E140" s="46" t="s">
        <v>71</v>
      </c>
      <c r="F140" s="36" t="n">
        <v>3</v>
      </c>
      <c r="G140" s="36" t="n">
        <f aca="false">W140*(1+$U$8)</f>
        <v>107.497</v>
      </c>
      <c r="H140" s="36" t="n">
        <f aca="false">F140*G140</f>
        <v>322.491</v>
      </c>
      <c r="T140" s="35"/>
      <c r="W140" s="36" t="n">
        <v>82.69</v>
      </c>
      <c r="X140" s="36" t="n">
        <f aca="false">F140*W140</f>
        <v>248.07</v>
      </c>
    </row>
    <row r="141" customFormat="false" ht="23.85" hidden="false" customHeight="false" outlineLevel="0" collapsed="false">
      <c r="B141" s="45" t="s">
        <v>369</v>
      </c>
      <c r="C141" s="60" t="s">
        <v>370</v>
      </c>
      <c r="D141" s="60" t="s">
        <v>371</v>
      </c>
      <c r="E141" s="61" t="s">
        <v>78</v>
      </c>
      <c r="F141" s="36" t="n">
        <v>24</v>
      </c>
      <c r="G141" s="36" t="n">
        <f aca="false">W141*(1+$U$8)</f>
        <v>21.242</v>
      </c>
      <c r="H141" s="36" t="n">
        <f aca="false">F141*G141</f>
        <v>509.808</v>
      </c>
      <c r="T141" s="35"/>
      <c r="W141" s="36" t="n">
        <v>16.34</v>
      </c>
      <c r="X141" s="36" t="n">
        <f aca="false">F141*W141</f>
        <v>392.16</v>
      </c>
    </row>
    <row r="142" customFormat="false" ht="45" hidden="false" customHeight="false" outlineLevel="0" collapsed="false">
      <c r="B142" s="45" t="s">
        <v>372</v>
      </c>
      <c r="C142" s="46" t="s">
        <v>373</v>
      </c>
      <c r="D142" s="47" t="s">
        <v>374</v>
      </c>
      <c r="E142" s="46" t="s">
        <v>78</v>
      </c>
      <c r="F142" s="36" t="n">
        <v>72</v>
      </c>
      <c r="G142" s="36" t="n">
        <f aca="false">W142*(1+$U$8)</f>
        <v>12.42861217</v>
      </c>
      <c r="H142" s="36" t="n">
        <f aca="false">F142*G142</f>
        <v>894.86007624</v>
      </c>
      <c r="T142" s="35"/>
      <c r="W142" s="36" t="n">
        <v>9.5604709</v>
      </c>
      <c r="X142" s="36" t="n">
        <f aca="false">F142*W142</f>
        <v>688.3539048</v>
      </c>
    </row>
    <row r="143" customFormat="false" ht="30" hidden="false" customHeight="false" outlineLevel="0" collapsed="false">
      <c r="B143" s="48" t="s">
        <v>375</v>
      </c>
      <c r="C143" s="51"/>
      <c r="D143" s="50" t="s">
        <v>376</v>
      </c>
      <c r="E143" s="46"/>
      <c r="F143" s="36"/>
      <c r="G143" s="36"/>
      <c r="H143" s="36"/>
      <c r="T143" s="35"/>
      <c r="W143" s="36"/>
      <c r="X143" s="36"/>
    </row>
    <row r="144" customFormat="false" ht="15" hidden="false" customHeight="false" outlineLevel="0" collapsed="false">
      <c r="B144" s="45" t="s">
        <v>377</v>
      </c>
      <c r="C144" s="46" t="s">
        <v>378</v>
      </c>
      <c r="D144" s="47" t="s">
        <v>379</v>
      </c>
      <c r="E144" s="46" t="s">
        <v>71</v>
      </c>
      <c r="F144" s="36" t="n">
        <v>26</v>
      </c>
      <c r="G144" s="36" t="n">
        <f aca="false">W144*(1+$U$8)</f>
        <v>28.847</v>
      </c>
      <c r="H144" s="36" t="n">
        <f aca="false">F144*G144</f>
        <v>750.022</v>
      </c>
      <c r="T144" s="35"/>
      <c r="W144" s="36" t="n">
        <v>22.19</v>
      </c>
      <c r="X144" s="36" t="n">
        <f aca="false">F144*W144</f>
        <v>576.94</v>
      </c>
    </row>
    <row r="145" customFormat="false" ht="23.85" hidden="false" customHeight="false" outlineLevel="0" collapsed="false">
      <c r="B145" s="45" t="s">
        <v>380</v>
      </c>
      <c r="C145" s="46" t="s">
        <v>381</v>
      </c>
      <c r="D145" s="47" t="s">
        <v>382</v>
      </c>
      <c r="E145" s="46" t="s">
        <v>78</v>
      </c>
      <c r="F145" s="36" t="n">
        <v>768.92</v>
      </c>
      <c r="G145" s="36" t="n">
        <f aca="false">W145*(1+$U$8)</f>
        <v>5.564</v>
      </c>
      <c r="H145" s="36" t="n">
        <f aca="false">F145*G145</f>
        <v>4278.27088</v>
      </c>
      <c r="T145" s="35"/>
      <c r="W145" s="36" t="n">
        <v>4.28</v>
      </c>
      <c r="X145" s="36" t="n">
        <f aca="false">F145*W145</f>
        <v>3290.9776</v>
      </c>
    </row>
    <row r="146" customFormat="false" ht="23.85" hidden="false" customHeight="false" outlineLevel="0" collapsed="false">
      <c r="B146" s="45" t="s">
        <v>383</v>
      </c>
      <c r="C146" s="46" t="s">
        <v>294</v>
      </c>
      <c r="D146" s="47" t="s">
        <v>295</v>
      </c>
      <c r="E146" s="46" t="s">
        <v>78</v>
      </c>
      <c r="F146" s="36" t="n">
        <v>23</v>
      </c>
      <c r="G146" s="36" t="n">
        <f aca="false">W146*(1+$U$8)</f>
        <v>9.373</v>
      </c>
      <c r="H146" s="36" t="n">
        <f aca="false">F146*G146</f>
        <v>215.579</v>
      </c>
      <c r="T146" s="35"/>
      <c r="W146" s="36" t="n">
        <v>7.21</v>
      </c>
      <c r="X146" s="36" t="n">
        <f aca="false">F146*W146</f>
        <v>165.83</v>
      </c>
    </row>
    <row r="147" customFormat="false" ht="23.85" hidden="false" customHeight="false" outlineLevel="0" collapsed="false">
      <c r="B147" s="48" t="s">
        <v>384</v>
      </c>
      <c r="C147" s="51"/>
      <c r="D147" s="50" t="s">
        <v>385</v>
      </c>
      <c r="E147" s="46"/>
      <c r="F147" s="36"/>
      <c r="G147" s="36"/>
      <c r="H147" s="36"/>
      <c r="T147" s="35"/>
      <c r="W147" s="36"/>
      <c r="X147" s="36"/>
    </row>
    <row r="148" customFormat="false" ht="15" hidden="false" customHeight="false" outlineLevel="0" collapsed="false">
      <c r="B148" s="45" t="s">
        <v>386</v>
      </c>
      <c r="C148" s="46" t="s">
        <v>387</v>
      </c>
      <c r="D148" s="47" t="s">
        <v>388</v>
      </c>
      <c r="E148" s="46" t="s">
        <v>71</v>
      </c>
      <c r="F148" s="36" t="n">
        <v>40</v>
      </c>
      <c r="G148" s="36" t="n">
        <f aca="false">W148*(1+$U$8)</f>
        <v>63.752</v>
      </c>
      <c r="H148" s="36" t="n">
        <f aca="false">F148*G148</f>
        <v>2550.08</v>
      </c>
      <c r="T148" s="35"/>
      <c r="W148" s="36" t="n">
        <v>49.04</v>
      </c>
      <c r="X148" s="36" t="n">
        <f aca="false">F148*W148</f>
        <v>1961.6</v>
      </c>
    </row>
    <row r="149" customFormat="false" ht="23.85" hidden="false" customHeight="false" outlineLevel="0" collapsed="false">
      <c r="B149" s="45" t="s">
        <v>389</v>
      </c>
      <c r="C149" s="46" t="s">
        <v>390</v>
      </c>
      <c r="D149" s="47" t="s">
        <v>391</v>
      </c>
      <c r="E149" s="46" t="s">
        <v>78</v>
      </c>
      <c r="F149" s="36" t="n">
        <v>268.56</v>
      </c>
      <c r="G149" s="36" t="n">
        <f aca="false">W149*(1+$U$8)</f>
        <v>9.783890519</v>
      </c>
      <c r="H149" s="36" t="n">
        <f aca="false">F149*G149</f>
        <v>2627.56163778264</v>
      </c>
      <c r="T149" s="35"/>
      <c r="W149" s="36" t="n">
        <v>7.52606963</v>
      </c>
      <c r="X149" s="36" t="n">
        <f aca="false">F149*W149</f>
        <v>2021.2012598328</v>
      </c>
    </row>
    <row r="150" customFormat="false" ht="23.85" hidden="false" customHeight="false" outlineLevel="0" collapsed="false">
      <c r="B150" s="45" t="s">
        <v>392</v>
      </c>
      <c r="C150" s="46" t="s">
        <v>390</v>
      </c>
      <c r="D150" s="47" t="s">
        <v>393</v>
      </c>
      <c r="E150" s="46" t="s">
        <v>78</v>
      </c>
      <c r="F150" s="36" t="n">
        <v>76.72</v>
      </c>
      <c r="G150" s="36" t="n">
        <f aca="false">W150*(1+$U$8)</f>
        <v>9.783890519</v>
      </c>
      <c r="H150" s="36" t="n">
        <f aca="false">F150*G150</f>
        <v>750.62008061768</v>
      </c>
      <c r="T150" s="35"/>
      <c r="W150" s="36" t="n">
        <v>7.52606963</v>
      </c>
      <c r="X150" s="36" t="n">
        <f aca="false">F150*W150</f>
        <v>577.4000620136</v>
      </c>
    </row>
    <row r="151" customFormat="false" ht="23.85" hidden="false" customHeight="false" outlineLevel="0" collapsed="false">
      <c r="B151" s="45" t="s">
        <v>394</v>
      </c>
      <c r="C151" s="46" t="s">
        <v>294</v>
      </c>
      <c r="D151" s="47" t="s">
        <v>295</v>
      </c>
      <c r="E151" s="46" t="s">
        <v>78</v>
      </c>
      <c r="F151" s="36" t="n">
        <v>346</v>
      </c>
      <c r="G151" s="36" t="n">
        <f aca="false">W151*(1+$U$8)</f>
        <v>9.373</v>
      </c>
      <c r="H151" s="36" t="n">
        <f aca="false">F151*G151</f>
        <v>3243.058</v>
      </c>
      <c r="T151" s="35"/>
      <c r="W151" s="36" t="n">
        <v>7.21</v>
      </c>
      <c r="X151" s="36" t="n">
        <f aca="false">F151*W151</f>
        <v>2494.66</v>
      </c>
    </row>
    <row r="152" customFormat="false" ht="13.8" hidden="false" customHeight="false" outlineLevel="0" collapsed="false">
      <c r="B152" s="26" t="s">
        <v>40</v>
      </c>
      <c r="C152" s="37"/>
      <c r="D152" s="28" t="s">
        <v>41</v>
      </c>
      <c r="E152" s="27"/>
      <c r="F152" s="30"/>
      <c r="G152" s="30"/>
      <c r="H152" s="31" t="n">
        <f aca="false">SUM(H153:H189)</f>
        <v>202949.859775321</v>
      </c>
      <c r="T152" s="35"/>
      <c r="W152" s="36"/>
      <c r="X152" s="36"/>
    </row>
    <row r="153" customFormat="false" ht="13.8" hidden="false" customHeight="false" outlineLevel="0" collapsed="false">
      <c r="B153" s="48" t="s">
        <v>395</v>
      </c>
      <c r="C153" s="46"/>
      <c r="D153" s="50" t="s">
        <v>396</v>
      </c>
      <c r="E153" s="46"/>
      <c r="F153" s="36"/>
      <c r="G153" s="36"/>
      <c r="H153" s="36"/>
      <c r="T153" s="35"/>
      <c r="W153" s="36"/>
      <c r="X153" s="36"/>
    </row>
    <row r="154" customFormat="false" ht="57.45" hidden="false" customHeight="false" outlineLevel="0" collapsed="false">
      <c r="B154" s="45" t="s">
        <v>397</v>
      </c>
      <c r="C154" s="46" t="s">
        <v>398</v>
      </c>
      <c r="D154" s="47" t="s">
        <v>399</v>
      </c>
      <c r="E154" s="46" t="s">
        <v>71</v>
      </c>
      <c r="F154" s="36" t="n">
        <v>37</v>
      </c>
      <c r="G154" s="36" t="n">
        <f aca="false">W154*(1+$U$8)</f>
        <v>354.9438767225</v>
      </c>
      <c r="H154" s="36" t="n">
        <f aca="false">F154*G154</f>
        <v>13132.9234387325</v>
      </c>
      <c r="T154" s="35"/>
      <c r="W154" s="36" t="n">
        <v>273.033751325</v>
      </c>
      <c r="X154" s="36" t="n">
        <f aca="false">F154*W154</f>
        <v>10102.248799025</v>
      </c>
    </row>
    <row r="155" customFormat="false" ht="57.45" hidden="false" customHeight="false" outlineLevel="0" collapsed="false">
      <c r="B155" s="45" t="s">
        <v>400</v>
      </c>
      <c r="C155" s="46" t="s">
        <v>398</v>
      </c>
      <c r="D155" s="47" t="s">
        <v>401</v>
      </c>
      <c r="E155" s="46" t="s">
        <v>71</v>
      </c>
      <c r="F155" s="36" t="n">
        <v>22</v>
      </c>
      <c r="G155" s="36" t="n">
        <f aca="false">W155*(1+$U$8)</f>
        <v>729.5547367225</v>
      </c>
      <c r="H155" s="36" t="n">
        <f aca="false">F155*G155</f>
        <v>16050.204207895</v>
      </c>
      <c r="T155" s="35"/>
      <c r="W155" s="36" t="n">
        <v>561.195951325</v>
      </c>
      <c r="X155" s="36" t="n">
        <f aca="false">F155*W155</f>
        <v>12346.31092915</v>
      </c>
    </row>
    <row r="156" customFormat="false" ht="57.45" hidden="false" customHeight="false" outlineLevel="0" collapsed="false">
      <c r="B156" s="45" t="s">
        <v>402</v>
      </c>
      <c r="C156" s="46" t="s">
        <v>403</v>
      </c>
      <c r="D156" s="47" t="s">
        <v>404</v>
      </c>
      <c r="E156" s="46" t="s">
        <v>71</v>
      </c>
      <c r="F156" s="36" t="n">
        <v>2</v>
      </c>
      <c r="G156" s="36" t="n">
        <f aca="false">W156*(1+$U$8)</f>
        <v>490.279717785</v>
      </c>
      <c r="H156" s="36" t="n">
        <f aca="false">F156*G156</f>
        <v>980.55943557</v>
      </c>
      <c r="T156" s="35"/>
      <c r="W156" s="36" t="n">
        <v>377.13824445</v>
      </c>
      <c r="X156" s="36" t="n">
        <f aca="false">F156*W156</f>
        <v>754.2764889</v>
      </c>
    </row>
    <row r="157" customFormat="false" ht="57.45" hidden="false" customHeight="false" outlineLevel="0" collapsed="false">
      <c r="B157" s="45" t="s">
        <v>405</v>
      </c>
      <c r="C157" s="46" t="s">
        <v>403</v>
      </c>
      <c r="D157" s="47" t="s">
        <v>406</v>
      </c>
      <c r="E157" s="46" t="s">
        <v>71</v>
      </c>
      <c r="F157" s="36" t="n">
        <v>2</v>
      </c>
      <c r="G157" s="36" t="n">
        <f aca="false">W157*(1+$U$8)</f>
        <v>599.231937785</v>
      </c>
      <c r="H157" s="36" t="n">
        <f aca="false">F157*G157</f>
        <v>1198.46387557</v>
      </c>
      <c r="T157" s="35"/>
      <c r="W157" s="36" t="n">
        <v>460.94764445</v>
      </c>
      <c r="X157" s="36" t="n">
        <f aca="false">F157*W157</f>
        <v>921.8952889</v>
      </c>
    </row>
    <row r="158" customFormat="false" ht="75" hidden="false" customHeight="false" outlineLevel="0" collapsed="false">
      <c r="B158" s="45" t="s">
        <v>407</v>
      </c>
      <c r="C158" s="46" t="s">
        <v>408</v>
      </c>
      <c r="D158" s="47" t="s">
        <v>409</v>
      </c>
      <c r="E158" s="46" t="s">
        <v>71</v>
      </c>
      <c r="F158" s="36" t="n">
        <v>31</v>
      </c>
      <c r="G158" s="36" t="n">
        <f aca="false">W158*(1+$U$8)</f>
        <v>908.8250084225</v>
      </c>
      <c r="H158" s="36" t="n">
        <f aca="false">F158*G158</f>
        <v>28173.5752610975</v>
      </c>
      <c r="T158" s="35"/>
      <c r="W158" s="36" t="n">
        <v>699.096160325</v>
      </c>
      <c r="X158" s="36" t="n">
        <f aca="false">F158*W158</f>
        <v>21671.980970075</v>
      </c>
    </row>
    <row r="159" customFormat="false" ht="75" hidden="false" customHeight="false" outlineLevel="0" collapsed="false">
      <c r="B159" s="45" t="s">
        <v>410</v>
      </c>
      <c r="C159" s="46" t="s">
        <v>408</v>
      </c>
      <c r="D159" s="47" t="s">
        <v>411</v>
      </c>
      <c r="E159" s="46" t="s">
        <v>71</v>
      </c>
      <c r="F159" s="36" t="n">
        <v>1</v>
      </c>
      <c r="G159" s="36" t="n">
        <f aca="false">W159*(1+$U$8)</f>
        <v>1214.7805284225</v>
      </c>
      <c r="H159" s="36" t="n">
        <f aca="false">F159*G159</f>
        <v>1214.7805284225</v>
      </c>
      <c r="T159" s="35"/>
      <c r="W159" s="36" t="n">
        <v>934.446560325</v>
      </c>
      <c r="X159" s="36" t="n">
        <f aca="false">F159*W159</f>
        <v>934.446560325</v>
      </c>
    </row>
    <row r="160" customFormat="false" ht="15" hidden="false" customHeight="false" outlineLevel="0" collapsed="false">
      <c r="B160" s="48" t="s">
        <v>412</v>
      </c>
      <c r="C160" s="51"/>
      <c r="D160" s="50" t="s">
        <v>413</v>
      </c>
      <c r="E160" s="46"/>
      <c r="F160" s="36"/>
      <c r="G160" s="36"/>
      <c r="H160" s="36"/>
      <c r="T160" s="35"/>
      <c r="W160" s="36"/>
      <c r="X160" s="36"/>
    </row>
    <row r="161" customFormat="false" ht="68.65" hidden="false" customHeight="false" outlineLevel="0" collapsed="false">
      <c r="B161" s="45" t="s">
        <v>414</v>
      </c>
      <c r="C161" s="46" t="s">
        <v>415</v>
      </c>
      <c r="D161" s="47" t="s">
        <v>416</v>
      </c>
      <c r="E161" s="46" t="s">
        <v>71</v>
      </c>
      <c r="F161" s="36" t="n">
        <v>1</v>
      </c>
      <c r="G161" s="36" t="n">
        <f aca="false">W161*(1+$U$8)</f>
        <v>1148.60145405553</v>
      </c>
      <c r="H161" s="36" t="n">
        <f aca="false">F161*G161</f>
        <v>1148.60145405553</v>
      </c>
      <c r="T161" s="35"/>
      <c r="W161" s="36" t="n">
        <v>883.539580042717</v>
      </c>
      <c r="X161" s="36" t="n">
        <f aca="false">F161*W161</f>
        <v>883.539580042717</v>
      </c>
    </row>
    <row r="162" customFormat="false" ht="68.65" hidden="false" customHeight="false" outlineLevel="0" collapsed="false">
      <c r="B162" s="45" t="s">
        <v>417</v>
      </c>
      <c r="C162" s="46" t="s">
        <v>415</v>
      </c>
      <c r="D162" s="47" t="s">
        <v>418</v>
      </c>
      <c r="E162" s="46" t="s">
        <v>71</v>
      </c>
      <c r="F162" s="36" t="n">
        <v>1</v>
      </c>
      <c r="G162" s="36" t="n">
        <f aca="false">W162*(1+$U$8)</f>
        <v>1669.43343519901</v>
      </c>
      <c r="H162" s="36" t="n">
        <f aca="false">F162*G162</f>
        <v>1669.43343519901</v>
      </c>
      <c r="T162" s="35"/>
      <c r="W162" s="36" t="n">
        <v>1284.1795655377</v>
      </c>
      <c r="X162" s="36" t="n">
        <f aca="false">F162*W162</f>
        <v>1284.1795655377</v>
      </c>
    </row>
    <row r="163" customFormat="false" ht="79.85" hidden="false" customHeight="false" outlineLevel="0" collapsed="false">
      <c r="B163" s="45" t="s">
        <v>419</v>
      </c>
      <c r="C163" s="46" t="s">
        <v>415</v>
      </c>
      <c r="D163" s="47" t="s">
        <v>420</v>
      </c>
      <c r="E163" s="46" t="s">
        <v>71</v>
      </c>
      <c r="F163" s="36" t="n">
        <v>1</v>
      </c>
      <c r="G163" s="36" t="n">
        <f aca="false">W163*(1+$U$8)</f>
        <v>400.056907120678</v>
      </c>
      <c r="H163" s="36" t="n">
        <f aca="false">F163*G163</f>
        <v>400.056907120678</v>
      </c>
      <c r="T163" s="35"/>
      <c r="W163" s="36" t="n">
        <v>307.736082400522</v>
      </c>
      <c r="X163" s="36" t="n">
        <f aca="false">F163*W163</f>
        <v>307.736082400522</v>
      </c>
    </row>
    <row r="164" customFormat="false" ht="79.85" hidden="false" customHeight="false" outlineLevel="0" collapsed="false">
      <c r="B164" s="45" t="s">
        <v>421</v>
      </c>
      <c r="C164" s="46" t="s">
        <v>415</v>
      </c>
      <c r="D164" s="47" t="s">
        <v>422</v>
      </c>
      <c r="E164" s="46" t="s">
        <v>71</v>
      </c>
      <c r="F164" s="36" t="n">
        <v>9</v>
      </c>
      <c r="G164" s="36" t="n">
        <f aca="false">W164*(1+$U$8)</f>
        <v>324.391498451962</v>
      </c>
      <c r="H164" s="36" t="n">
        <f aca="false">F164*G164</f>
        <v>2919.52348606765</v>
      </c>
      <c r="T164" s="35"/>
      <c r="W164" s="36" t="n">
        <v>249.531921886124</v>
      </c>
      <c r="X164" s="36" t="n">
        <f aca="false">F164*W164</f>
        <v>2245.78729697512</v>
      </c>
    </row>
    <row r="165" customFormat="false" ht="79.85" hidden="false" customHeight="false" outlineLevel="0" collapsed="false">
      <c r="B165" s="45" t="s">
        <v>423</v>
      </c>
      <c r="C165" s="46" t="s">
        <v>415</v>
      </c>
      <c r="D165" s="47" t="s">
        <v>424</v>
      </c>
      <c r="E165" s="46" t="s">
        <v>71</v>
      </c>
      <c r="F165" s="36" t="n">
        <v>2</v>
      </c>
      <c r="G165" s="36" t="n">
        <f aca="false">W165*(1+$U$8)</f>
        <v>441.844296594315</v>
      </c>
      <c r="H165" s="36" t="n">
        <f aca="false">F165*G165</f>
        <v>883.68859318863</v>
      </c>
      <c r="T165" s="35"/>
      <c r="W165" s="36" t="n">
        <v>339.880228149473</v>
      </c>
      <c r="X165" s="36" t="n">
        <f aca="false">F165*W165</f>
        <v>679.760456298946</v>
      </c>
    </row>
    <row r="166" customFormat="false" ht="79.85" hidden="false" customHeight="false" outlineLevel="0" collapsed="false">
      <c r="B166" s="45" t="s">
        <v>425</v>
      </c>
      <c r="C166" s="46" t="s">
        <v>415</v>
      </c>
      <c r="D166" s="47" t="s">
        <v>426</v>
      </c>
      <c r="E166" s="46" t="s">
        <v>71</v>
      </c>
      <c r="F166" s="36" t="n">
        <v>3</v>
      </c>
      <c r="G166" s="36" t="n">
        <f aca="false">W166*(1+$U$8)</f>
        <v>325.555502621206</v>
      </c>
      <c r="H166" s="36" t="n">
        <f aca="false">F166*G166</f>
        <v>976.666507863617</v>
      </c>
      <c r="T166" s="35"/>
      <c r="W166" s="36" t="n">
        <v>250.42730970862</v>
      </c>
      <c r="X166" s="36" t="n">
        <f aca="false">F166*W166</f>
        <v>751.281929125859</v>
      </c>
    </row>
    <row r="167" customFormat="false" ht="79.85" hidden="false" customHeight="false" outlineLevel="0" collapsed="false">
      <c r="B167" s="45" t="s">
        <v>427</v>
      </c>
      <c r="C167" s="46" t="s">
        <v>415</v>
      </c>
      <c r="D167" s="47" t="s">
        <v>428</v>
      </c>
      <c r="E167" s="46" t="s">
        <v>71</v>
      </c>
      <c r="F167" s="36" t="n">
        <v>19</v>
      </c>
      <c r="G167" s="36" t="n">
        <f aca="false">W167*(1+$U$8)</f>
        <v>670.783901403395</v>
      </c>
      <c r="H167" s="36" t="n">
        <f aca="false">F167*G167</f>
        <v>12744.8941266645</v>
      </c>
      <c r="T167" s="35"/>
      <c r="W167" s="36" t="n">
        <v>515.98761646415</v>
      </c>
      <c r="X167" s="36" t="n">
        <f aca="false">F167*W167</f>
        <v>9803.76471281886</v>
      </c>
    </row>
    <row r="168" customFormat="false" ht="120" hidden="false" customHeight="false" outlineLevel="0" collapsed="false">
      <c r="B168" s="45" t="s">
        <v>429</v>
      </c>
      <c r="C168" s="46" t="s">
        <v>415</v>
      </c>
      <c r="D168" s="47" t="s">
        <v>430</v>
      </c>
      <c r="E168" s="46" t="s">
        <v>71</v>
      </c>
      <c r="F168" s="36" t="n">
        <v>5</v>
      </c>
      <c r="G168" s="36" t="n">
        <f aca="false">W168*(1+$U$8)</f>
        <v>324.391498451962</v>
      </c>
      <c r="H168" s="36" t="n">
        <f aca="false">F168*G168</f>
        <v>1621.95749225981</v>
      </c>
      <c r="T168" s="35"/>
      <c r="W168" s="36" t="n">
        <v>249.531921886124</v>
      </c>
      <c r="X168" s="36" t="n">
        <f aca="false">F168*W168</f>
        <v>1247.65960943062</v>
      </c>
    </row>
    <row r="169" customFormat="false" ht="79.85" hidden="false" customHeight="false" outlineLevel="0" collapsed="false">
      <c r="B169" s="45" t="s">
        <v>431</v>
      </c>
      <c r="C169" s="46" t="s">
        <v>415</v>
      </c>
      <c r="D169" s="47" t="s">
        <v>432</v>
      </c>
      <c r="E169" s="46" t="s">
        <v>71</v>
      </c>
      <c r="F169" s="36" t="n">
        <v>1</v>
      </c>
      <c r="G169" s="36" t="n">
        <f aca="false">W169*(1+$U$8)</f>
        <v>324.391498451962</v>
      </c>
      <c r="H169" s="36" t="n">
        <f aca="false">F169*G169</f>
        <v>324.391498451962</v>
      </c>
      <c r="T169" s="35"/>
      <c r="W169" s="36" t="n">
        <v>249.531921886124</v>
      </c>
      <c r="X169" s="36" t="n">
        <f aca="false">F169*W169</f>
        <v>249.531921886124</v>
      </c>
    </row>
    <row r="170" customFormat="false" ht="79.85" hidden="false" customHeight="false" outlineLevel="0" collapsed="false">
      <c r="B170" s="45" t="s">
        <v>433</v>
      </c>
      <c r="C170" s="46" t="s">
        <v>415</v>
      </c>
      <c r="D170" s="47" t="s">
        <v>434</v>
      </c>
      <c r="E170" s="46" t="s">
        <v>71</v>
      </c>
      <c r="F170" s="36" t="n">
        <v>1</v>
      </c>
      <c r="G170" s="36" t="n">
        <f aca="false">W170*(1+$U$8)</f>
        <v>324.391498451962</v>
      </c>
      <c r="H170" s="36" t="n">
        <f aca="false">F170*G170</f>
        <v>324.391498451962</v>
      </c>
      <c r="T170" s="35"/>
      <c r="W170" s="36" t="n">
        <v>249.531921886124</v>
      </c>
      <c r="X170" s="36" t="n">
        <f aca="false">F170*W170</f>
        <v>249.531921886124</v>
      </c>
    </row>
    <row r="171" customFormat="false" ht="79.85" hidden="false" customHeight="false" outlineLevel="0" collapsed="false">
      <c r="B171" s="45" t="s">
        <v>435</v>
      </c>
      <c r="C171" s="46" t="s">
        <v>415</v>
      </c>
      <c r="D171" s="47" t="s">
        <v>436</v>
      </c>
      <c r="E171" s="46" t="s">
        <v>71</v>
      </c>
      <c r="F171" s="36" t="n">
        <v>1</v>
      </c>
      <c r="G171" s="36" t="n">
        <f aca="false">W171*(1+$U$8)</f>
        <v>540.402437275452</v>
      </c>
      <c r="H171" s="36" t="n">
        <f aca="false">F171*G171</f>
        <v>540.402437275452</v>
      </c>
      <c r="T171" s="35"/>
      <c r="W171" s="36" t="n">
        <v>415.694182519579</v>
      </c>
      <c r="X171" s="36" t="n">
        <f aca="false">F171*W171</f>
        <v>415.694182519579</v>
      </c>
    </row>
    <row r="172" customFormat="false" ht="15" hidden="false" customHeight="false" outlineLevel="0" collapsed="false">
      <c r="B172" s="48" t="s">
        <v>437</v>
      </c>
      <c r="C172" s="51"/>
      <c r="D172" s="50" t="s">
        <v>438</v>
      </c>
      <c r="E172" s="46"/>
      <c r="F172" s="36"/>
      <c r="G172" s="36"/>
      <c r="H172" s="36"/>
      <c r="T172" s="35"/>
      <c r="W172" s="36"/>
      <c r="X172" s="36"/>
    </row>
    <row r="173" customFormat="false" ht="23.85" hidden="false" customHeight="false" outlineLevel="0" collapsed="false">
      <c r="B173" s="45" t="s">
        <v>439</v>
      </c>
      <c r="C173" s="46" t="s">
        <v>440</v>
      </c>
      <c r="D173" s="47" t="s">
        <v>441</v>
      </c>
      <c r="E173" s="46" t="s">
        <v>71</v>
      </c>
      <c r="F173" s="36" t="n">
        <v>1</v>
      </c>
      <c r="G173" s="36" t="n">
        <f aca="false">W173*(1+$U$8)</f>
        <v>859.3102445525</v>
      </c>
      <c r="H173" s="36" t="n">
        <f aca="false">F173*G173</f>
        <v>859.3102445525</v>
      </c>
      <c r="T173" s="35"/>
      <c r="W173" s="36" t="n">
        <v>661.007880425</v>
      </c>
      <c r="X173" s="36" t="n">
        <f aca="false">F173*W173</f>
        <v>661.007880425</v>
      </c>
    </row>
    <row r="174" customFormat="false" ht="23.85" hidden="false" customHeight="false" outlineLevel="0" collapsed="false">
      <c r="B174" s="45" t="s">
        <v>442</v>
      </c>
      <c r="C174" s="46" t="s">
        <v>440</v>
      </c>
      <c r="D174" s="47" t="s">
        <v>443</v>
      </c>
      <c r="E174" s="46" t="s">
        <v>71</v>
      </c>
      <c r="F174" s="36" t="n">
        <v>62</v>
      </c>
      <c r="G174" s="36" t="n">
        <f aca="false">W174*(1+$U$8)</f>
        <v>187.1712445525</v>
      </c>
      <c r="H174" s="36" t="n">
        <f aca="false">F174*G174</f>
        <v>11604.617162255</v>
      </c>
      <c r="T174" s="35"/>
      <c r="W174" s="36" t="n">
        <v>143.977880425</v>
      </c>
      <c r="X174" s="36" t="n">
        <f aca="false">F174*W174</f>
        <v>8926.62858635</v>
      </c>
    </row>
    <row r="175" customFormat="false" ht="23.85" hidden="false" customHeight="false" outlineLevel="0" collapsed="false">
      <c r="B175" s="45" t="s">
        <v>444</v>
      </c>
      <c r="C175" s="46" t="s">
        <v>440</v>
      </c>
      <c r="D175" s="47" t="s">
        <v>445</v>
      </c>
      <c r="E175" s="46" t="s">
        <v>71</v>
      </c>
      <c r="F175" s="36" t="n">
        <v>2</v>
      </c>
      <c r="G175" s="36" t="n">
        <f aca="false">W175*(1+$U$8)</f>
        <v>735.6282445525</v>
      </c>
      <c r="H175" s="36" t="n">
        <f aca="false">F175*G175</f>
        <v>1471.256489105</v>
      </c>
      <c r="T175" s="35"/>
      <c r="W175" s="36" t="n">
        <v>565.867880425</v>
      </c>
      <c r="X175" s="36" t="n">
        <f aca="false">F175*W175</f>
        <v>1131.73576085</v>
      </c>
    </row>
    <row r="176" customFormat="false" ht="23.85" hidden="false" customHeight="false" outlineLevel="0" collapsed="false">
      <c r="B176" s="45" t="s">
        <v>446</v>
      </c>
      <c r="C176" s="46" t="s">
        <v>440</v>
      </c>
      <c r="D176" s="47" t="s">
        <v>447</v>
      </c>
      <c r="E176" s="46" t="s">
        <v>71</v>
      </c>
      <c r="F176" s="36" t="n">
        <v>1</v>
      </c>
      <c r="G176" s="36" t="n">
        <f aca="false">W176*(1+$U$8)</f>
        <v>449.6282445525</v>
      </c>
      <c r="H176" s="36" t="n">
        <f aca="false">F176*G176</f>
        <v>449.6282445525</v>
      </c>
      <c r="T176" s="35"/>
      <c r="W176" s="36" t="n">
        <v>345.867880425</v>
      </c>
      <c r="X176" s="36" t="n">
        <f aca="false">F176*W176</f>
        <v>345.867880425</v>
      </c>
    </row>
    <row r="177" customFormat="false" ht="23.85" hidden="false" customHeight="false" outlineLevel="0" collapsed="false">
      <c r="B177" s="45" t="s">
        <v>448</v>
      </c>
      <c r="C177" s="46" t="s">
        <v>440</v>
      </c>
      <c r="D177" s="47" t="s">
        <v>449</v>
      </c>
      <c r="E177" s="46" t="s">
        <v>71</v>
      </c>
      <c r="F177" s="36" t="n">
        <v>1</v>
      </c>
      <c r="G177" s="36" t="n">
        <f aca="false">W177*(1+$U$8)</f>
        <v>4012.669129105</v>
      </c>
      <c r="H177" s="36" t="n">
        <f aca="false">F177*G177</f>
        <v>4012.669129105</v>
      </c>
      <c r="T177" s="35"/>
      <c r="W177" s="36" t="n">
        <v>3086.66856085</v>
      </c>
      <c r="X177" s="36" t="n">
        <f aca="false">F177*W177</f>
        <v>3086.66856085</v>
      </c>
    </row>
    <row r="178" customFormat="false" ht="45" hidden="false" customHeight="false" outlineLevel="0" collapsed="false">
      <c r="B178" s="45" t="s">
        <v>450</v>
      </c>
      <c r="C178" s="46" t="s">
        <v>451</v>
      </c>
      <c r="D178" s="47" t="s">
        <v>452</v>
      </c>
      <c r="E178" s="46" t="s">
        <v>71</v>
      </c>
      <c r="F178" s="36" t="n">
        <v>63</v>
      </c>
      <c r="G178" s="36" t="n">
        <f aca="false">W178*(1+$U$8)</f>
        <v>171.769</v>
      </c>
      <c r="H178" s="36" t="n">
        <f aca="false">F178*G178</f>
        <v>10821.447</v>
      </c>
      <c r="T178" s="35"/>
      <c r="W178" s="36" t="n">
        <v>132.13</v>
      </c>
      <c r="X178" s="36" t="n">
        <f aca="false">F178*W178</f>
        <v>8324.19</v>
      </c>
    </row>
    <row r="179" customFormat="false" ht="75" hidden="false" customHeight="false" outlineLevel="0" collapsed="false">
      <c r="B179" s="45" t="s">
        <v>453</v>
      </c>
      <c r="C179" s="46" t="s">
        <v>454</v>
      </c>
      <c r="D179" s="47" t="s">
        <v>455</v>
      </c>
      <c r="E179" s="46" t="s">
        <v>71</v>
      </c>
      <c r="F179" s="36" t="n">
        <v>29</v>
      </c>
      <c r="G179" s="36" t="n">
        <f aca="false">W179*(1+$U$8)</f>
        <v>1185.375049105</v>
      </c>
      <c r="H179" s="36" t="n">
        <f aca="false">F179*G179</f>
        <v>34375.876424045</v>
      </c>
      <c r="T179" s="35"/>
      <c r="W179" s="36" t="n">
        <v>911.82696085</v>
      </c>
      <c r="X179" s="36" t="n">
        <f aca="false">F179*W179</f>
        <v>26442.98186465</v>
      </c>
    </row>
    <row r="180" customFormat="false" ht="23.85" hidden="false" customHeight="false" outlineLevel="0" collapsed="false">
      <c r="B180" s="45" t="s">
        <v>456</v>
      </c>
      <c r="C180" s="46" t="s">
        <v>457</v>
      </c>
      <c r="D180" s="47" t="s">
        <v>458</v>
      </c>
      <c r="E180" s="46" t="s">
        <v>71</v>
      </c>
      <c r="F180" s="36" t="n">
        <v>29</v>
      </c>
      <c r="G180" s="36" t="n">
        <f aca="false">W180*(1+$U$8)</f>
        <v>440.072200425</v>
      </c>
      <c r="H180" s="36" t="n">
        <f aca="false">F180*G180</f>
        <v>12762.093812325</v>
      </c>
      <c r="T180" s="35"/>
      <c r="W180" s="36" t="n">
        <v>338.51707725</v>
      </c>
      <c r="X180" s="36" t="n">
        <f aca="false">F180*W180</f>
        <v>9816.99524025</v>
      </c>
    </row>
    <row r="181" customFormat="false" ht="23.85" hidden="false" customHeight="false" outlineLevel="0" collapsed="false">
      <c r="B181" s="45" t="s">
        <v>459</v>
      </c>
      <c r="C181" s="46" t="s">
        <v>460</v>
      </c>
      <c r="D181" s="47" t="s">
        <v>461</v>
      </c>
      <c r="E181" s="46" t="s">
        <v>71</v>
      </c>
      <c r="F181" s="36" t="n">
        <v>32</v>
      </c>
      <c r="G181" s="36" t="n">
        <f aca="false">W181*(1+$U$8)</f>
        <v>313.188040425</v>
      </c>
      <c r="H181" s="36" t="n">
        <f aca="false">F181*G181</f>
        <v>10022.0172936</v>
      </c>
      <c r="T181" s="35"/>
      <c r="W181" s="36" t="n">
        <v>240.91387725</v>
      </c>
      <c r="X181" s="36" t="n">
        <f aca="false">F181*W181</f>
        <v>7709.244072</v>
      </c>
    </row>
    <row r="182" customFormat="false" ht="15" hidden="false" customHeight="false" outlineLevel="0" collapsed="false">
      <c r="B182" s="48" t="s">
        <v>462</v>
      </c>
      <c r="C182" s="51"/>
      <c r="D182" s="50" t="s">
        <v>463</v>
      </c>
      <c r="E182" s="46"/>
      <c r="F182" s="36"/>
      <c r="G182" s="36"/>
      <c r="H182" s="36"/>
      <c r="T182" s="35"/>
      <c r="W182" s="36"/>
      <c r="X182" s="36"/>
    </row>
    <row r="183" customFormat="false" ht="46.25" hidden="false" customHeight="false" outlineLevel="0" collapsed="false">
      <c r="B183" s="45" t="s">
        <v>464</v>
      </c>
      <c r="C183" s="46" t="s">
        <v>465</v>
      </c>
      <c r="D183" s="47" t="s">
        <v>466</v>
      </c>
      <c r="E183" s="46" t="s">
        <v>71</v>
      </c>
      <c r="F183" s="36" t="n">
        <v>1</v>
      </c>
      <c r="G183" s="36" t="n">
        <f aca="false">W183*(1+$U$8)</f>
        <v>6888.723322975</v>
      </c>
      <c r="H183" s="36" t="n">
        <f aca="false">F183*G183</f>
        <v>6888.723322975</v>
      </c>
      <c r="T183" s="35"/>
      <c r="W183" s="36" t="n">
        <v>5299.01794075</v>
      </c>
      <c r="X183" s="36" t="n">
        <f aca="false">F183*W183</f>
        <v>5299.01794075</v>
      </c>
    </row>
    <row r="184" customFormat="false" ht="46.25" hidden="false" customHeight="false" outlineLevel="0" collapsed="false">
      <c r="B184" s="45" t="s">
        <v>467</v>
      </c>
      <c r="C184" s="46" t="s">
        <v>468</v>
      </c>
      <c r="D184" s="47" t="s">
        <v>469</v>
      </c>
      <c r="E184" s="46" t="s">
        <v>71</v>
      </c>
      <c r="F184" s="36" t="n">
        <v>1</v>
      </c>
      <c r="G184" s="36" t="n">
        <f aca="false">W184*(1+$U$8)</f>
        <v>2466.321</v>
      </c>
      <c r="H184" s="36" t="n">
        <f aca="false">F184*G184</f>
        <v>2466.321</v>
      </c>
      <c r="T184" s="35"/>
      <c r="W184" s="36" t="n">
        <v>1897.17</v>
      </c>
      <c r="X184" s="36" t="n">
        <f aca="false">F184*W184</f>
        <v>1897.17</v>
      </c>
    </row>
    <row r="185" customFormat="false" ht="45" hidden="false" customHeight="false" outlineLevel="0" collapsed="false">
      <c r="B185" s="45" t="s">
        <v>470</v>
      </c>
      <c r="C185" s="46" t="s">
        <v>471</v>
      </c>
      <c r="D185" s="47" t="s">
        <v>472</v>
      </c>
      <c r="E185" s="46" t="s">
        <v>71</v>
      </c>
      <c r="F185" s="36" t="n">
        <v>2</v>
      </c>
      <c r="G185" s="36" t="n">
        <f aca="false">W185*(1+$U$8)</f>
        <v>2097.68436085</v>
      </c>
      <c r="H185" s="36" t="n">
        <f aca="false">F185*G185</f>
        <v>4195.3687217</v>
      </c>
      <c r="T185" s="35"/>
      <c r="W185" s="36" t="n">
        <v>1613.6033545</v>
      </c>
      <c r="X185" s="36" t="n">
        <f aca="false">F185*W185</f>
        <v>3227.206709</v>
      </c>
    </row>
    <row r="186" customFormat="false" ht="46.25" hidden="false" customHeight="false" outlineLevel="0" collapsed="false">
      <c r="B186" s="45" t="s">
        <v>473</v>
      </c>
      <c r="C186" s="46" t="s">
        <v>474</v>
      </c>
      <c r="D186" s="47" t="s">
        <v>475</v>
      </c>
      <c r="E186" s="46" t="s">
        <v>71</v>
      </c>
      <c r="F186" s="36" t="n">
        <v>2</v>
      </c>
      <c r="G186" s="36" t="n">
        <f aca="false">W186*(1+$U$8)</f>
        <v>118.850182035</v>
      </c>
      <c r="H186" s="36" t="n">
        <f aca="false">F186*G186</f>
        <v>237.70036407</v>
      </c>
      <c r="T186" s="35"/>
      <c r="W186" s="36" t="n">
        <v>91.42321695</v>
      </c>
      <c r="X186" s="36" t="n">
        <f aca="false">F186*W186</f>
        <v>182.8464339</v>
      </c>
    </row>
    <row r="187" customFormat="false" ht="46.25" hidden="false" customHeight="false" outlineLevel="0" collapsed="false">
      <c r="B187" s="45" t="s">
        <v>476</v>
      </c>
      <c r="C187" s="46" t="s">
        <v>477</v>
      </c>
      <c r="D187" s="47" t="s">
        <v>478</v>
      </c>
      <c r="E187" s="46" t="s">
        <v>71</v>
      </c>
      <c r="F187" s="36" t="n">
        <v>31</v>
      </c>
      <c r="G187" s="36" t="n">
        <f aca="false">W187*(1+$U$8)</f>
        <v>151.350182035</v>
      </c>
      <c r="H187" s="36" t="n">
        <f aca="false">F187*G187</f>
        <v>4691.855643085</v>
      </c>
      <c r="T187" s="35"/>
      <c r="W187" s="36" t="n">
        <v>116.42321695</v>
      </c>
      <c r="X187" s="36" t="n">
        <f aca="false">F187*W187</f>
        <v>3609.11972545</v>
      </c>
    </row>
    <row r="188" customFormat="false" ht="46.25" hidden="false" customHeight="false" outlineLevel="0" collapsed="false">
      <c r="B188" s="45" t="s">
        <v>479</v>
      </c>
      <c r="C188" s="46" t="s">
        <v>480</v>
      </c>
      <c r="D188" s="47" t="s">
        <v>481</v>
      </c>
      <c r="E188" s="46" t="s">
        <v>71</v>
      </c>
      <c r="F188" s="36" t="n">
        <v>30</v>
      </c>
      <c r="G188" s="36" t="n">
        <f aca="false">W188*(1+$U$8)</f>
        <v>182.550182035</v>
      </c>
      <c r="H188" s="36" t="n">
        <f aca="false">F188*G188</f>
        <v>5476.50546105</v>
      </c>
      <c r="T188" s="35"/>
      <c r="W188" s="36" t="n">
        <v>140.42321695</v>
      </c>
      <c r="X188" s="36" t="n">
        <f aca="false">F188*W188</f>
        <v>4212.6965085</v>
      </c>
    </row>
    <row r="189" customFormat="false" ht="46.25" hidden="false" customHeight="false" outlineLevel="0" collapsed="false">
      <c r="B189" s="45" t="s">
        <v>482</v>
      </c>
      <c r="C189" s="46" t="s">
        <v>483</v>
      </c>
      <c r="D189" s="47" t="s">
        <v>484</v>
      </c>
      <c r="E189" s="46" t="s">
        <v>71</v>
      </c>
      <c r="F189" s="36" t="n">
        <v>29</v>
      </c>
      <c r="G189" s="36" t="n">
        <f aca="false">W189*(1+$U$8)</f>
        <v>286.550182035</v>
      </c>
      <c r="H189" s="36" t="n">
        <f aca="false">F189*G189</f>
        <v>8309.955279015</v>
      </c>
      <c r="T189" s="35"/>
      <c r="W189" s="36" t="n">
        <v>220.42321695</v>
      </c>
      <c r="X189" s="36" t="n">
        <f aca="false">F189*W189</f>
        <v>6392.27329155</v>
      </c>
    </row>
    <row r="190" customFormat="false" ht="13.8" hidden="false" customHeight="false" outlineLevel="0" collapsed="false">
      <c r="B190" s="26" t="s">
        <v>42</v>
      </c>
      <c r="C190" s="37"/>
      <c r="D190" s="28" t="s">
        <v>43</v>
      </c>
      <c r="E190" s="27"/>
      <c r="F190" s="30"/>
      <c r="G190" s="30"/>
      <c r="H190" s="31" t="n">
        <f aca="false">SUM(H191:H205)</f>
        <v>74855.595719385</v>
      </c>
      <c r="T190" s="35"/>
      <c r="W190" s="36"/>
      <c r="X190" s="36"/>
    </row>
    <row r="191" customFormat="false" ht="13.8" hidden="false" customHeight="false" outlineLevel="0" collapsed="false">
      <c r="B191" s="48" t="s">
        <v>485</v>
      </c>
      <c r="C191" s="51"/>
      <c r="D191" s="50" t="s">
        <v>486</v>
      </c>
      <c r="E191" s="61"/>
      <c r="F191" s="36"/>
      <c r="G191" s="36"/>
      <c r="H191" s="36"/>
      <c r="T191" s="35"/>
      <c r="W191" s="36"/>
      <c r="X191" s="36"/>
    </row>
    <row r="192" customFormat="false" ht="35.05" hidden="false" customHeight="false" outlineLevel="0" collapsed="false">
      <c r="B192" s="45" t="s">
        <v>487</v>
      </c>
      <c r="C192" s="46" t="s">
        <v>488</v>
      </c>
      <c r="D192" s="47" t="s">
        <v>489</v>
      </c>
      <c r="E192" s="46" t="s">
        <v>71</v>
      </c>
      <c r="F192" s="36" t="n">
        <v>98</v>
      </c>
      <c r="G192" s="36" t="n">
        <f aca="false">W192*(1+$U$8)</f>
        <v>32.786353821</v>
      </c>
      <c r="H192" s="36" t="n">
        <f aca="false">F192*G192</f>
        <v>3213.062674458</v>
      </c>
      <c r="T192" s="35"/>
      <c r="W192" s="36" t="n">
        <v>25.22027217</v>
      </c>
      <c r="X192" s="36" t="n">
        <f aca="false">F192*W192</f>
        <v>2471.58667266</v>
      </c>
    </row>
    <row r="193" customFormat="false" ht="35.05" hidden="false" customHeight="false" outlineLevel="0" collapsed="false">
      <c r="B193" s="45" t="s">
        <v>490</v>
      </c>
      <c r="C193" s="46" t="s">
        <v>491</v>
      </c>
      <c r="D193" s="47" t="s">
        <v>492</v>
      </c>
      <c r="E193" s="46" t="s">
        <v>71</v>
      </c>
      <c r="F193" s="36" t="n">
        <v>167</v>
      </c>
      <c r="G193" s="36" t="n">
        <f aca="false">W193*(1+$U$8)</f>
        <v>50.142571557</v>
      </c>
      <c r="H193" s="36" t="n">
        <f aca="false">F193*G193</f>
        <v>8373.809450019</v>
      </c>
      <c r="T193" s="35"/>
      <c r="W193" s="36" t="n">
        <v>38.57120889</v>
      </c>
      <c r="X193" s="36" t="n">
        <f aca="false">F193*W193</f>
        <v>6441.39188463</v>
      </c>
    </row>
    <row r="194" customFormat="false" ht="23.85" hidden="false" customHeight="false" outlineLevel="0" collapsed="false">
      <c r="B194" s="45" t="s">
        <v>493</v>
      </c>
      <c r="C194" s="46" t="s">
        <v>494</v>
      </c>
      <c r="D194" s="47" t="s">
        <v>495</v>
      </c>
      <c r="E194" s="46" t="s">
        <v>71</v>
      </c>
      <c r="F194" s="36" t="n">
        <v>58</v>
      </c>
      <c r="G194" s="36" t="n">
        <f aca="false">W194*(1+$U$8)</f>
        <v>37.791</v>
      </c>
      <c r="H194" s="36" t="n">
        <f aca="false">F194*G194</f>
        <v>2191.878</v>
      </c>
      <c r="T194" s="35"/>
      <c r="W194" s="36" t="n">
        <v>29.07</v>
      </c>
      <c r="X194" s="36" t="n">
        <f aca="false">F194*W194</f>
        <v>1686.06</v>
      </c>
    </row>
    <row r="195" customFormat="false" ht="23.85" hidden="false" customHeight="false" outlineLevel="0" collapsed="false">
      <c r="B195" s="45" t="s">
        <v>496</v>
      </c>
      <c r="C195" s="46" t="s">
        <v>497</v>
      </c>
      <c r="D195" s="47" t="s">
        <v>498</v>
      </c>
      <c r="E195" s="46" t="s">
        <v>71</v>
      </c>
      <c r="F195" s="36" t="n">
        <v>36</v>
      </c>
      <c r="G195" s="36" t="n">
        <f aca="false">W195*(1+$U$8)</f>
        <v>68.758925378</v>
      </c>
      <c r="H195" s="36" t="n">
        <f aca="false">F195*G195</f>
        <v>2475.321313608</v>
      </c>
      <c r="T195" s="35"/>
      <c r="W195" s="36" t="n">
        <v>52.89148106</v>
      </c>
      <c r="X195" s="36" t="n">
        <f aca="false">F195*W195</f>
        <v>1904.09331816</v>
      </c>
    </row>
    <row r="196" customFormat="false" ht="23.85" hidden="false" customHeight="false" outlineLevel="0" collapsed="false">
      <c r="B196" s="45" t="s">
        <v>499</v>
      </c>
      <c r="C196" s="46" t="s">
        <v>497</v>
      </c>
      <c r="D196" s="47" t="s">
        <v>500</v>
      </c>
      <c r="E196" s="46" t="s">
        <v>71</v>
      </c>
      <c r="F196" s="36" t="n">
        <v>40</v>
      </c>
      <c r="G196" s="36" t="n">
        <f aca="false">W196*(1+$U$8)</f>
        <v>96.703388067</v>
      </c>
      <c r="H196" s="36" t="n">
        <f aca="false">F196*G196</f>
        <v>3868.13552268</v>
      </c>
      <c r="T196" s="35"/>
      <c r="W196" s="36" t="n">
        <v>74.38722159</v>
      </c>
      <c r="X196" s="36" t="n">
        <f aca="false">F196*W196</f>
        <v>2975.4888636</v>
      </c>
    </row>
    <row r="197" customFormat="false" ht="23.85" hidden="false" customHeight="false" outlineLevel="0" collapsed="false">
      <c r="B197" s="45" t="s">
        <v>501</v>
      </c>
      <c r="C197" s="46" t="s">
        <v>502</v>
      </c>
      <c r="D197" s="47" t="s">
        <v>503</v>
      </c>
      <c r="E197" s="46" t="s">
        <v>71</v>
      </c>
      <c r="F197" s="36" t="n">
        <v>1</v>
      </c>
      <c r="G197" s="36" t="n">
        <f aca="false">W197*(1+$U$8)</f>
        <v>91.169</v>
      </c>
      <c r="H197" s="36" t="n">
        <f aca="false">F197*G197</f>
        <v>91.169</v>
      </c>
      <c r="T197" s="35"/>
      <c r="W197" s="36" t="n">
        <v>70.13</v>
      </c>
      <c r="X197" s="36" t="n">
        <f aca="false">F197*W197</f>
        <v>70.13</v>
      </c>
    </row>
    <row r="198" customFormat="false" ht="15" hidden="false" customHeight="false" outlineLevel="0" collapsed="false">
      <c r="B198" s="48" t="s">
        <v>504</v>
      </c>
      <c r="C198" s="46"/>
      <c r="D198" s="50" t="s">
        <v>505</v>
      </c>
      <c r="E198" s="46"/>
      <c r="F198" s="36"/>
      <c r="G198" s="36"/>
      <c r="H198" s="36"/>
      <c r="T198" s="35"/>
      <c r="W198" s="36"/>
      <c r="X198" s="36"/>
    </row>
    <row r="199" customFormat="false" ht="35.05" hidden="false" customHeight="false" outlineLevel="0" collapsed="false">
      <c r="B199" s="45" t="s">
        <v>506</v>
      </c>
      <c r="C199" s="46" t="s">
        <v>507</v>
      </c>
      <c r="D199" s="47" t="s">
        <v>508</v>
      </c>
      <c r="E199" s="46" t="s">
        <v>71</v>
      </c>
      <c r="F199" s="36" t="n">
        <v>3</v>
      </c>
      <c r="G199" s="36" t="n">
        <f aca="false">W199*(1+$U$8)</f>
        <v>137.88408868</v>
      </c>
      <c r="H199" s="36" t="n">
        <f aca="false">F199*G199</f>
        <v>413.65226604</v>
      </c>
      <c r="T199" s="35"/>
      <c r="W199" s="36" t="n">
        <v>106.0646836</v>
      </c>
      <c r="X199" s="36" t="n">
        <f aca="false">F199*W199</f>
        <v>318.1940508</v>
      </c>
    </row>
    <row r="200" customFormat="false" ht="35.05" hidden="false" customHeight="false" outlineLevel="0" collapsed="false">
      <c r="B200" s="45" t="s">
        <v>509</v>
      </c>
      <c r="C200" s="46" t="s">
        <v>507</v>
      </c>
      <c r="D200" s="47" t="s">
        <v>510</v>
      </c>
      <c r="E200" s="46" t="s">
        <v>71</v>
      </c>
      <c r="F200" s="36" t="n">
        <v>3</v>
      </c>
      <c r="G200" s="36" t="n">
        <f aca="false">W200*(1+$U$8)</f>
        <v>132.28108868</v>
      </c>
      <c r="H200" s="36" t="n">
        <f aca="false">F200*G200</f>
        <v>396.84326604</v>
      </c>
      <c r="T200" s="35"/>
      <c r="W200" s="36" t="n">
        <v>101.7546836</v>
      </c>
      <c r="X200" s="36" t="n">
        <f aca="false">F200*W200</f>
        <v>305.2640508</v>
      </c>
    </row>
    <row r="201" customFormat="false" ht="35.05" hidden="false" customHeight="false" outlineLevel="0" collapsed="false">
      <c r="B201" s="45" t="s">
        <v>511</v>
      </c>
      <c r="C201" s="46" t="s">
        <v>512</v>
      </c>
      <c r="D201" s="47" t="s">
        <v>513</v>
      </c>
      <c r="E201" s="46" t="s">
        <v>71</v>
      </c>
      <c r="F201" s="36" t="n">
        <v>96</v>
      </c>
      <c r="G201" s="36" t="n">
        <f aca="false">W201*(1+$U$8)</f>
        <v>161.89163302</v>
      </c>
      <c r="H201" s="36" t="n">
        <f aca="false">F201*G201</f>
        <v>15541.59676992</v>
      </c>
      <c r="T201" s="35"/>
      <c r="W201" s="36" t="n">
        <v>124.5320254</v>
      </c>
      <c r="X201" s="36" t="n">
        <f aca="false">F201*W201</f>
        <v>11955.0744384</v>
      </c>
    </row>
    <row r="202" customFormat="false" ht="35.05" hidden="false" customHeight="false" outlineLevel="0" collapsed="false">
      <c r="B202" s="45" t="s">
        <v>514</v>
      </c>
      <c r="C202" s="46" t="s">
        <v>515</v>
      </c>
      <c r="D202" s="47" t="s">
        <v>516</v>
      </c>
      <c r="E202" s="46" t="s">
        <v>71</v>
      </c>
      <c r="F202" s="36" t="n">
        <v>80</v>
      </c>
      <c r="G202" s="36" t="n">
        <f aca="false">W202*(1+$U$8)</f>
        <v>178.79163302</v>
      </c>
      <c r="H202" s="36" t="n">
        <f aca="false">F202*G202</f>
        <v>14303.3306416</v>
      </c>
      <c r="T202" s="35"/>
      <c r="W202" s="36" t="n">
        <v>137.5320254</v>
      </c>
      <c r="X202" s="36" t="n">
        <f aca="false">F202*W202</f>
        <v>11002.562032</v>
      </c>
    </row>
    <row r="203" customFormat="false" ht="35.05" hidden="false" customHeight="false" outlineLevel="0" collapsed="false">
      <c r="B203" s="45" t="s">
        <v>517</v>
      </c>
      <c r="C203" s="46" t="s">
        <v>518</v>
      </c>
      <c r="D203" s="47" t="s">
        <v>519</v>
      </c>
      <c r="E203" s="46" t="s">
        <v>71</v>
      </c>
      <c r="F203" s="36" t="n">
        <v>41</v>
      </c>
      <c r="G203" s="36" t="n">
        <f aca="false">W203*(1+$U$8)</f>
        <v>256.41463302</v>
      </c>
      <c r="H203" s="36" t="n">
        <f aca="false">F203*G203</f>
        <v>10512.99995382</v>
      </c>
      <c r="T203" s="35"/>
      <c r="W203" s="36" t="n">
        <v>197.2420254</v>
      </c>
      <c r="X203" s="36" t="n">
        <f aca="false">F203*W203</f>
        <v>8086.9230414</v>
      </c>
    </row>
    <row r="204" customFormat="false" ht="35.05" hidden="false" customHeight="false" outlineLevel="0" collapsed="false">
      <c r="B204" s="45" t="s">
        <v>520</v>
      </c>
      <c r="C204" s="46" t="s">
        <v>521</v>
      </c>
      <c r="D204" s="47" t="s">
        <v>522</v>
      </c>
      <c r="E204" s="46" t="s">
        <v>71</v>
      </c>
      <c r="F204" s="36" t="n">
        <v>2</v>
      </c>
      <c r="G204" s="36" t="n">
        <f aca="false">W204*(1+$U$8)</f>
        <v>412.34547302</v>
      </c>
      <c r="H204" s="36" t="n">
        <f aca="false">F204*G204</f>
        <v>824.69094604</v>
      </c>
      <c r="T204" s="35"/>
      <c r="W204" s="36" t="n">
        <v>317.1888254</v>
      </c>
      <c r="X204" s="36" t="n">
        <f aca="false">F204*W204</f>
        <v>634.3776508</v>
      </c>
    </row>
    <row r="205" customFormat="false" ht="35.05" hidden="false" customHeight="false" outlineLevel="0" collapsed="false">
      <c r="B205" s="45" t="s">
        <v>523</v>
      </c>
      <c r="C205" s="46" t="s">
        <v>521</v>
      </c>
      <c r="D205" s="47" t="s">
        <v>524</v>
      </c>
      <c r="E205" s="46" t="s">
        <v>71</v>
      </c>
      <c r="F205" s="36" t="n">
        <v>58</v>
      </c>
      <c r="G205" s="36" t="n">
        <f aca="false">W205*(1+$U$8)</f>
        <v>218.08803302</v>
      </c>
      <c r="H205" s="36" t="n">
        <f aca="false">F205*G205</f>
        <v>12649.10591516</v>
      </c>
      <c r="T205" s="35"/>
      <c r="W205" s="36" t="n">
        <v>167.7600254</v>
      </c>
      <c r="X205" s="36" t="n">
        <f aca="false">F205*W205</f>
        <v>9730.0814732</v>
      </c>
    </row>
    <row r="206" customFormat="false" ht="13.8" hidden="false" customHeight="false" outlineLevel="0" collapsed="false">
      <c r="B206" s="26" t="s">
        <v>44</v>
      </c>
      <c r="C206" s="37"/>
      <c r="D206" s="28" t="s">
        <v>45</v>
      </c>
      <c r="E206" s="27"/>
      <c r="F206" s="30"/>
      <c r="G206" s="30"/>
      <c r="H206" s="31" t="n">
        <f aca="false">SUM(H207:H217)</f>
        <v>239715.165079</v>
      </c>
      <c r="T206" s="35"/>
      <c r="W206" s="36"/>
      <c r="X206" s="36"/>
    </row>
    <row r="207" customFormat="false" ht="13.8" hidden="false" customHeight="false" outlineLevel="0" collapsed="false">
      <c r="B207" s="48" t="s">
        <v>525</v>
      </c>
      <c r="C207" s="46"/>
      <c r="D207" s="50" t="s">
        <v>526</v>
      </c>
      <c r="E207" s="46"/>
      <c r="F207" s="36"/>
      <c r="G207" s="36"/>
      <c r="H207" s="36"/>
      <c r="T207" s="35"/>
      <c r="W207" s="36"/>
      <c r="X207" s="36"/>
    </row>
    <row r="208" customFormat="false" ht="57.45" hidden="false" customHeight="false" outlineLevel="0" collapsed="false">
      <c r="B208" s="45" t="s">
        <v>527</v>
      </c>
      <c r="C208" s="46" t="s">
        <v>528</v>
      </c>
      <c r="D208" s="47" t="s">
        <v>529</v>
      </c>
      <c r="E208" s="46" t="s">
        <v>64</v>
      </c>
      <c r="F208" s="36" t="n">
        <v>1052.97</v>
      </c>
      <c r="G208" s="36" t="n">
        <f aca="false">W208*(1+$U$8)</f>
        <v>22.503</v>
      </c>
      <c r="H208" s="36" t="n">
        <f aca="false">F208*G208</f>
        <v>23694.98391</v>
      </c>
      <c r="T208" s="35"/>
      <c r="W208" s="36" t="n">
        <v>17.31</v>
      </c>
      <c r="X208" s="36" t="n">
        <f aca="false">F208*W208</f>
        <v>18226.9107</v>
      </c>
    </row>
    <row r="209" customFormat="false" ht="57.45" hidden="false" customHeight="false" outlineLevel="0" collapsed="false">
      <c r="B209" s="45" t="s">
        <v>530</v>
      </c>
      <c r="C209" s="46" t="s">
        <v>531</v>
      </c>
      <c r="D209" s="47" t="s">
        <v>532</v>
      </c>
      <c r="E209" s="46" t="s">
        <v>64</v>
      </c>
      <c r="F209" s="36" t="n">
        <v>3195.965</v>
      </c>
      <c r="G209" s="36" t="n">
        <f aca="false">W209*(1+$U$8)</f>
        <v>27.976</v>
      </c>
      <c r="H209" s="36" t="n">
        <f aca="false">F209*G209</f>
        <v>89410.31684</v>
      </c>
      <c r="T209" s="35"/>
      <c r="W209" s="36" t="n">
        <v>21.52</v>
      </c>
      <c r="X209" s="36" t="n">
        <f aca="false">F209*W209</f>
        <v>68777.1668</v>
      </c>
    </row>
    <row r="210" customFormat="false" ht="57.45" hidden="false" customHeight="false" outlineLevel="0" collapsed="false">
      <c r="B210" s="45" t="s">
        <v>533</v>
      </c>
      <c r="C210" s="46" t="s">
        <v>534</v>
      </c>
      <c r="D210" s="47" t="s">
        <v>535</v>
      </c>
      <c r="E210" s="46" t="s">
        <v>64</v>
      </c>
      <c r="F210" s="36" t="n">
        <v>1123.21</v>
      </c>
      <c r="G210" s="36" t="n">
        <f aca="false">W210*(1+$U$8)</f>
        <v>27.079</v>
      </c>
      <c r="H210" s="36" t="n">
        <f aca="false">F210*G210</f>
        <v>30415.40359</v>
      </c>
      <c r="T210" s="35"/>
      <c r="W210" s="36" t="n">
        <v>20.83</v>
      </c>
      <c r="X210" s="36" t="n">
        <f aca="false">F210*W210</f>
        <v>23396.4643</v>
      </c>
    </row>
    <row r="211" customFormat="false" ht="57.45" hidden="false" customHeight="false" outlineLevel="0" collapsed="false">
      <c r="B211" s="45" t="s">
        <v>536</v>
      </c>
      <c r="C211" s="46" t="s">
        <v>534</v>
      </c>
      <c r="D211" s="47" t="s">
        <v>537</v>
      </c>
      <c r="E211" s="46" t="s">
        <v>64</v>
      </c>
      <c r="F211" s="36" t="n">
        <v>3404.041</v>
      </c>
      <c r="G211" s="36" t="n">
        <f aca="false">W211*(1+$U$8)</f>
        <v>27.079</v>
      </c>
      <c r="H211" s="36" t="n">
        <f aca="false">F211*G211</f>
        <v>92178.026239</v>
      </c>
      <c r="T211" s="35"/>
      <c r="W211" s="36" t="n">
        <v>20.83</v>
      </c>
      <c r="X211" s="36" t="n">
        <f aca="false">F211*W211</f>
        <v>70906.17403</v>
      </c>
    </row>
    <row r="212" customFormat="false" ht="15" hidden="false" customHeight="false" outlineLevel="0" collapsed="false">
      <c r="B212" s="62" t="n">
        <v>1502</v>
      </c>
      <c r="C212" s="63"/>
      <c r="D212" s="64" t="s">
        <v>538</v>
      </c>
      <c r="E212" s="65"/>
      <c r="F212" s="42"/>
      <c r="G212" s="36"/>
      <c r="H212" s="36"/>
      <c r="T212" s="35"/>
      <c r="W212" s="42"/>
      <c r="X212" s="36"/>
    </row>
    <row r="213" customFormat="false" ht="60" hidden="false" customHeight="false" outlineLevel="0" collapsed="false">
      <c r="B213" s="66" t="n">
        <v>150201</v>
      </c>
      <c r="C213" s="65" t="s">
        <v>539</v>
      </c>
      <c r="D213" s="67" t="s">
        <v>540</v>
      </c>
      <c r="E213" s="65" t="s">
        <v>64</v>
      </c>
      <c r="F213" s="42" t="n">
        <v>18.9</v>
      </c>
      <c r="G213" s="36" t="n">
        <f aca="false">W213*(1+$U$8)</f>
        <v>59.631</v>
      </c>
      <c r="H213" s="36" t="n">
        <f aca="false">F213*G213</f>
        <v>1127.0259</v>
      </c>
      <c r="T213" s="35"/>
      <c r="W213" s="42" t="n">
        <v>45.87</v>
      </c>
      <c r="X213" s="36" t="n">
        <f aca="false">F213*W213</f>
        <v>866.943</v>
      </c>
    </row>
    <row r="214" customFormat="false" ht="15" hidden="false" customHeight="false" outlineLevel="0" collapsed="false">
      <c r="B214" s="62" t="n">
        <v>1503</v>
      </c>
      <c r="C214" s="63"/>
      <c r="D214" s="64" t="s">
        <v>541</v>
      </c>
      <c r="E214" s="65"/>
      <c r="F214" s="42"/>
      <c r="G214" s="36"/>
      <c r="H214" s="36"/>
      <c r="T214" s="35"/>
      <c r="W214" s="42"/>
      <c r="X214" s="36"/>
    </row>
    <row r="215" customFormat="false" ht="45" hidden="false" customHeight="false" outlineLevel="0" collapsed="false">
      <c r="B215" s="66" t="n">
        <v>150301</v>
      </c>
      <c r="C215" s="65" t="s">
        <v>542</v>
      </c>
      <c r="D215" s="67" t="s">
        <v>543</v>
      </c>
      <c r="E215" s="65" t="s">
        <v>78</v>
      </c>
      <c r="F215" s="42" t="n">
        <v>86</v>
      </c>
      <c r="G215" s="36" t="n">
        <f aca="false">W215*(1+$U$8)</f>
        <v>8.957</v>
      </c>
      <c r="H215" s="36" t="n">
        <f aca="false">F215*G215</f>
        <v>770.302</v>
      </c>
      <c r="T215" s="35"/>
      <c r="W215" s="42" t="n">
        <v>6.89</v>
      </c>
      <c r="X215" s="36" t="n">
        <f aca="false">F215*W215</f>
        <v>592.54</v>
      </c>
    </row>
    <row r="216" customFormat="false" ht="15" hidden="false" customHeight="false" outlineLevel="0" collapsed="false">
      <c r="B216" s="62" t="n">
        <v>1504</v>
      </c>
      <c r="C216" s="63"/>
      <c r="D216" s="64" t="s">
        <v>544</v>
      </c>
      <c r="E216" s="65"/>
      <c r="F216" s="42"/>
      <c r="G216" s="36"/>
      <c r="H216" s="36"/>
      <c r="T216" s="35"/>
      <c r="W216" s="42"/>
      <c r="X216" s="36"/>
    </row>
    <row r="217" customFormat="false" ht="30" hidden="false" customHeight="false" outlineLevel="0" collapsed="false">
      <c r="B217" s="66" t="n">
        <v>150401</v>
      </c>
      <c r="C217" s="65" t="s">
        <v>545</v>
      </c>
      <c r="D217" s="67" t="s">
        <v>546</v>
      </c>
      <c r="E217" s="65" t="s">
        <v>64</v>
      </c>
      <c r="F217" s="42" t="n">
        <v>82.12</v>
      </c>
      <c r="G217" s="36" t="n">
        <f aca="false">W217*(1+$U$8)</f>
        <v>25.805</v>
      </c>
      <c r="H217" s="36" t="n">
        <f aca="false">F217*G217</f>
        <v>2119.1066</v>
      </c>
      <c r="T217" s="35"/>
      <c r="W217" s="42" t="n">
        <v>19.85</v>
      </c>
      <c r="X217" s="36" t="n">
        <f aca="false">F217*W217</f>
        <v>1630.082</v>
      </c>
    </row>
    <row r="218" customFormat="false" ht="13.8" hidden="false" customHeight="false" outlineLevel="0" collapsed="false">
      <c r="B218" s="38" t="n">
        <v>16</v>
      </c>
      <c r="C218" s="39"/>
      <c r="D218" s="40" t="s">
        <v>46</v>
      </c>
      <c r="E218" s="68"/>
      <c r="F218" s="41"/>
      <c r="G218" s="30"/>
      <c r="H218" s="31" t="n">
        <f aca="false">SUM(H219)</f>
        <v>19657.17</v>
      </c>
      <c r="T218" s="35"/>
      <c r="W218" s="42"/>
      <c r="X218" s="36"/>
    </row>
    <row r="219" customFormat="false" ht="13.8" hidden="false" customHeight="false" outlineLevel="0" collapsed="false">
      <c r="B219" s="66" t="n">
        <v>1601</v>
      </c>
      <c r="C219" s="65" t="s">
        <v>547</v>
      </c>
      <c r="D219" s="67" t="s">
        <v>548</v>
      </c>
      <c r="E219" s="65" t="s">
        <v>64</v>
      </c>
      <c r="F219" s="42" t="n">
        <v>1585</v>
      </c>
      <c r="G219" s="36" t="n">
        <f aca="false">W219*(1+$U$8)</f>
        <v>12.402</v>
      </c>
      <c r="H219" s="36" t="n">
        <f aca="false">F219*G219</f>
        <v>19657.17</v>
      </c>
      <c r="T219" s="35"/>
      <c r="W219" s="42" t="n">
        <v>9.54</v>
      </c>
      <c r="X219" s="36" t="n">
        <f aca="false">F219*W219</f>
        <v>15120.9</v>
      </c>
    </row>
    <row r="220" customFormat="false" ht="13.8" hidden="false" customHeight="true" outlineLevel="0" collapsed="false">
      <c r="B220" s="43" t="s">
        <v>47</v>
      </c>
      <c r="C220" s="43"/>
      <c r="D220" s="43"/>
      <c r="E220" s="43"/>
      <c r="F220" s="43"/>
      <c r="G220" s="44" t="n">
        <f aca="false">H218+H206+H190+H152+H122+H97+H81+H71+H60+H56+H53+H39+H27+H25+H12+H8</f>
        <v>2938581.36864602</v>
      </c>
      <c r="H220" s="44"/>
    </row>
  </sheetData>
  <autoFilter ref="B8:T219"/>
  <mergeCells count="10">
    <mergeCell ref="B1:H1"/>
    <mergeCell ref="B2:H2"/>
    <mergeCell ref="B3:H3"/>
    <mergeCell ref="B4:F4"/>
    <mergeCell ref="G4:H4"/>
    <mergeCell ref="B5:F5"/>
    <mergeCell ref="G5:H5"/>
    <mergeCell ref="G6:H6"/>
    <mergeCell ref="B220:F220"/>
    <mergeCell ref="G220:H220"/>
  </mergeCells>
  <printOptions headings="false" gridLines="false" gridLinesSet="true" horizontalCentered="false" verticalCentered="false"/>
  <pageMargins left="0.309722222222222" right="0.186111111111111" top="0.7875" bottom="0.7875" header="0.511811023622047" footer="0.511811023622047"/>
  <pageSetup paperSize="9" scale="7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2D050"/>
    <pageSetUpPr fitToPage="false"/>
  </sheetPr>
  <dimension ref="A1:O4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F17" activeCellId="0" sqref="F17"/>
    </sheetView>
  </sheetViews>
  <sheetFormatPr defaultColWidth="8.6796875" defaultRowHeight="15" zeroHeight="false" outlineLevelRow="0" outlineLevelCol="0"/>
  <cols>
    <col collapsed="false" customWidth="true" hidden="false" outlineLevel="0" max="1" min="1" style="1" width="5.29"/>
    <col collapsed="false" customWidth="true" hidden="false" outlineLevel="0" max="2" min="2" style="3" width="38.57"/>
    <col collapsed="false" customWidth="true" hidden="false" outlineLevel="0" max="3" min="3" style="4" width="21"/>
    <col collapsed="false" customWidth="true" hidden="false" outlineLevel="0" max="4" min="4" style="4" width="5.86"/>
    <col collapsed="false" customWidth="true" hidden="false" outlineLevel="0" max="7" min="5" style="2" width="15"/>
    <col collapsed="false" customWidth="true" hidden="false" outlineLevel="0" max="11" min="8" style="2" width="16.71"/>
    <col collapsed="false" customWidth="true" hidden="false" outlineLevel="0" max="12" min="12" style="2" width="35.75"/>
    <col collapsed="false" customWidth="true" hidden="false" outlineLevel="0" max="13" min="13" style="0" width="9.14"/>
    <col collapsed="false" customWidth="true" hidden="false" outlineLevel="0" max="14" min="14" style="5" width="12.57"/>
    <col collapsed="false" customWidth="true" hidden="false" outlineLevel="0" max="15" min="15" style="5" width="12.29"/>
    <col collapsed="false" customWidth="true" hidden="false" outlineLevel="0" max="19" min="16" style="0" width="9.14"/>
    <col collapsed="false" customWidth="true" hidden="false" outlineLevel="0" max="230" min="230" style="0" width="9.57"/>
    <col collapsed="false" customWidth="true" hidden="false" outlineLevel="0" max="231" min="231" style="0" width="30"/>
    <col collapsed="false" customWidth="true" hidden="false" outlineLevel="0" max="232" min="232" style="0" width="48.29"/>
    <col collapsed="false" customWidth="true" hidden="false" outlineLevel="0" max="233" min="233" style="0" width="6.85"/>
    <col collapsed="false" customWidth="true" hidden="false" outlineLevel="0" max="234" min="234" style="0" width="11.57"/>
    <col collapsed="false" customWidth="true" hidden="false" outlineLevel="0" max="236" min="235" style="0" width="13.86"/>
    <col collapsed="false" customWidth="true" hidden="false" outlineLevel="0" max="237" min="237" style="0" width="12"/>
    <col collapsed="false" customWidth="true" hidden="false" outlineLevel="0" max="238" min="238" style="0" width="44.29"/>
    <col collapsed="false" customWidth="true" hidden="false" outlineLevel="0" max="239" min="239" style="0" width="26.57"/>
    <col collapsed="false" customWidth="true" hidden="false" outlineLevel="0" max="240" min="240" style="0" width="18"/>
    <col collapsed="false" customWidth="true" hidden="false" outlineLevel="0" max="242" min="242" style="0" width="10.57"/>
    <col collapsed="false" customWidth="true" hidden="false" outlineLevel="0" max="243" min="243" style="0" width="12.15"/>
    <col collapsed="false" customWidth="true" hidden="false" outlineLevel="0" max="245" min="245" style="0" width="11.14"/>
    <col collapsed="false" customWidth="true" hidden="false" outlineLevel="0" max="246" min="246" style="0" width="11.43"/>
    <col collapsed="false" customWidth="true" hidden="false" outlineLevel="0" max="247" min="247" style="0" width="13.71"/>
    <col collapsed="false" customWidth="true" hidden="false" outlineLevel="0" max="248" min="248" style="0" width="15.85"/>
    <col collapsed="false" customWidth="true" hidden="false" outlineLevel="0" max="486" min="486" style="0" width="9.57"/>
    <col collapsed="false" customWidth="true" hidden="false" outlineLevel="0" max="487" min="487" style="0" width="30"/>
    <col collapsed="false" customWidth="true" hidden="false" outlineLevel="0" max="488" min="488" style="0" width="48.29"/>
    <col collapsed="false" customWidth="true" hidden="false" outlineLevel="0" max="489" min="489" style="0" width="6.85"/>
    <col collapsed="false" customWidth="true" hidden="false" outlineLevel="0" max="490" min="490" style="0" width="11.57"/>
    <col collapsed="false" customWidth="true" hidden="false" outlineLevel="0" max="492" min="491" style="0" width="13.86"/>
    <col collapsed="false" customWidth="true" hidden="false" outlineLevel="0" max="493" min="493" style="0" width="12"/>
    <col collapsed="false" customWidth="true" hidden="false" outlineLevel="0" max="494" min="494" style="0" width="44.29"/>
    <col collapsed="false" customWidth="true" hidden="false" outlineLevel="0" max="495" min="495" style="0" width="26.57"/>
    <col collapsed="false" customWidth="true" hidden="false" outlineLevel="0" max="496" min="496" style="0" width="18"/>
    <col collapsed="false" customWidth="true" hidden="false" outlineLevel="0" max="498" min="498" style="0" width="10.57"/>
    <col collapsed="false" customWidth="true" hidden="false" outlineLevel="0" max="499" min="499" style="0" width="12.15"/>
    <col collapsed="false" customWidth="true" hidden="false" outlineLevel="0" max="501" min="501" style="0" width="11.14"/>
    <col collapsed="false" customWidth="true" hidden="false" outlineLevel="0" max="502" min="502" style="0" width="11.43"/>
    <col collapsed="false" customWidth="true" hidden="false" outlineLevel="0" max="503" min="503" style="0" width="13.71"/>
    <col collapsed="false" customWidth="true" hidden="false" outlineLevel="0" max="504" min="504" style="0" width="15.85"/>
    <col collapsed="false" customWidth="true" hidden="false" outlineLevel="0" max="742" min="742" style="0" width="9.57"/>
    <col collapsed="false" customWidth="true" hidden="false" outlineLevel="0" max="743" min="743" style="0" width="30"/>
    <col collapsed="false" customWidth="true" hidden="false" outlineLevel="0" max="744" min="744" style="0" width="48.29"/>
    <col collapsed="false" customWidth="true" hidden="false" outlineLevel="0" max="745" min="745" style="0" width="6.85"/>
    <col collapsed="false" customWidth="true" hidden="false" outlineLevel="0" max="746" min="746" style="0" width="11.57"/>
    <col collapsed="false" customWidth="true" hidden="false" outlineLevel="0" max="748" min="747" style="0" width="13.86"/>
    <col collapsed="false" customWidth="true" hidden="false" outlineLevel="0" max="749" min="749" style="0" width="12"/>
    <col collapsed="false" customWidth="true" hidden="false" outlineLevel="0" max="750" min="750" style="0" width="44.29"/>
    <col collapsed="false" customWidth="true" hidden="false" outlineLevel="0" max="751" min="751" style="0" width="26.57"/>
    <col collapsed="false" customWidth="true" hidden="false" outlineLevel="0" max="752" min="752" style="0" width="18"/>
    <col collapsed="false" customWidth="true" hidden="false" outlineLevel="0" max="754" min="754" style="0" width="10.57"/>
    <col collapsed="false" customWidth="true" hidden="false" outlineLevel="0" max="755" min="755" style="0" width="12.15"/>
    <col collapsed="false" customWidth="true" hidden="false" outlineLevel="0" max="757" min="757" style="0" width="11.14"/>
    <col collapsed="false" customWidth="true" hidden="false" outlineLevel="0" max="758" min="758" style="0" width="11.43"/>
    <col collapsed="false" customWidth="true" hidden="false" outlineLevel="0" max="759" min="759" style="0" width="13.71"/>
    <col collapsed="false" customWidth="true" hidden="false" outlineLevel="0" max="760" min="760" style="0" width="15.85"/>
    <col collapsed="false" customWidth="true" hidden="false" outlineLevel="0" max="998" min="998" style="0" width="9.57"/>
    <col collapsed="false" customWidth="true" hidden="false" outlineLevel="0" max="999" min="999" style="0" width="30"/>
    <col collapsed="false" customWidth="true" hidden="false" outlineLevel="0" max="1000" min="1000" style="0" width="48.29"/>
    <col collapsed="false" customWidth="true" hidden="false" outlineLevel="0" max="1001" min="1001" style="0" width="6.85"/>
    <col collapsed="false" customWidth="true" hidden="false" outlineLevel="0" max="1002" min="1002" style="0" width="11.57"/>
    <col collapsed="false" customWidth="true" hidden="false" outlineLevel="0" max="1004" min="1003" style="0" width="13.86"/>
    <col collapsed="false" customWidth="true" hidden="false" outlineLevel="0" max="1005" min="1005" style="0" width="12"/>
    <col collapsed="false" customWidth="true" hidden="false" outlineLevel="0" max="1006" min="1006" style="0" width="44.29"/>
    <col collapsed="false" customWidth="true" hidden="false" outlineLevel="0" max="1007" min="1007" style="0" width="26.57"/>
    <col collapsed="false" customWidth="true" hidden="false" outlineLevel="0" max="1008" min="1008" style="0" width="18"/>
    <col collapsed="false" customWidth="true" hidden="false" outlineLevel="0" max="1010" min="1010" style="0" width="10.57"/>
    <col collapsed="false" customWidth="true" hidden="false" outlineLevel="0" max="1011" min="1011" style="0" width="12.15"/>
    <col collapsed="false" customWidth="true" hidden="false" outlineLevel="0" max="1013" min="1013" style="0" width="11.14"/>
    <col collapsed="false" customWidth="true" hidden="false" outlineLevel="0" max="1014" min="1014" style="0" width="11.43"/>
    <col collapsed="false" customWidth="true" hidden="false" outlineLevel="0" max="1015" min="1015" style="0" width="13.71"/>
    <col collapsed="false" customWidth="true" hidden="false" outlineLevel="0" max="1016" min="1016" style="0" width="15.85"/>
    <col collapsed="false" customWidth="true" hidden="false" outlineLevel="0" max="1254" min="1254" style="0" width="9.57"/>
    <col collapsed="false" customWidth="true" hidden="false" outlineLevel="0" max="1255" min="1255" style="0" width="30"/>
    <col collapsed="false" customWidth="true" hidden="false" outlineLevel="0" max="1256" min="1256" style="0" width="48.29"/>
    <col collapsed="false" customWidth="true" hidden="false" outlineLevel="0" max="1257" min="1257" style="0" width="6.85"/>
    <col collapsed="false" customWidth="true" hidden="false" outlineLevel="0" max="1258" min="1258" style="0" width="11.57"/>
    <col collapsed="false" customWidth="true" hidden="false" outlineLevel="0" max="1260" min="1259" style="0" width="13.86"/>
    <col collapsed="false" customWidth="true" hidden="false" outlineLevel="0" max="1261" min="1261" style="0" width="12"/>
    <col collapsed="false" customWidth="true" hidden="false" outlineLevel="0" max="1262" min="1262" style="0" width="44.29"/>
    <col collapsed="false" customWidth="true" hidden="false" outlineLevel="0" max="1263" min="1263" style="0" width="26.57"/>
    <col collapsed="false" customWidth="true" hidden="false" outlineLevel="0" max="1264" min="1264" style="0" width="18"/>
    <col collapsed="false" customWidth="true" hidden="false" outlineLevel="0" max="1266" min="1266" style="0" width="10.57"/>
    <col collapsed="false" customWidth="true" hidden="false" outlineLevel="0" max="1267" min="1267" style="0" width="12.15"/>
    <col collapsed="false" customWidth="true" hidden="false" outlineLevel="0" max="1269" min="1269" style="0" width="11.14"/>
    <col collapsed="false" customWidth="true" hidden="false" outlineLevel="0" max="1270" min="1270" style="0" width="11.43"/>
    <col collapsed="false" customWidth="true" hidden="false" outlineLevel="0" max="1271" min="1271" style="0" width="13.71"/>
    <col collapsed="false" customWidth="true" hidden="false" outlineLevel="0" max="1272" min="1272" style="0" width="15.85"/>
    <col collapsed="false" customWidth="true" hidden="false" outlineLevel="0" max="1510" min="1510" style="0" width="9.57"/>
    <col collapsed="false" customWidth="true" hidden="false" outlineLevel="0" max="1511" min="1511" style="0" width="30"/>
    <col collapsed="false" customWidth="true" hidden="false" outlineLevel="0" max="1512" min="1512" style="0" width="48.29"/>
    <col collapsed="false" customWidth="true" hidden="false" outlineLevel="0" max="1513" min="1513" style="0" width="6.85"/>
    <col collapsed="false" customWidth="true" hidden="false" outlineLevel="0" max="1514" min="1514" style="0" width="11.57"/>
    <col collapsed="false" customWidth="true" hidden="false" outlineLevel="0" max="1516" min="1515" style="0" width="13.86"/>
    <col collapsed="false" customWidth="true" hidden="false" outlineLevel="0" max="1517" min="1517" style="0" width="12"/>
    <col collapsed="false" customWidth="true" hidden="false" outlineLevel="0" max="1518" min="1518" style="0" width="44.29"/>
    <col collapsed="false" customWidth="true" hidden="false" outlineLevel="0" max="1519" min="1519" style="0" width="26.57"/>
    <col collapsed="false" customWidth="true" hidden="false" outlineLevel="0" max="1520" min="1520" style="0" width="18"/>
    <col collapsed="false" customWidth="true" hidden="false" outlineLevel="0" max="1522" min="1522" style="0" width="10.57"/>
    <col collapsed="false" customWidth="true" hidden="false" outlineLevel="0" max="1523" min="1523" style="0" width="12.15"/>
    <col collapsed="false" customWidth="true" hidden="false" outlineLevel="0" max="1525" min="1525" style="0" width="11.14"/>
    <col collapsed="false" customWidth="true" hidden="false" outlineLevel="0" max="1526" min="1526" style="0" width="11.43"/>
    <col collapsed="false" customWidth="true" hidden="false" outlineLevel="0" max="1527" min="1527" style="0" width="13.71"/>
    <col collapsed="false" customWidth="true" hidden="false" outlineLevel="0" max="1528" min="1528" style="0" width="15.85"/>
    <col collapsed="false" customWidth="true" hidden="false" outlineLevel="0" max="1766" min="1766" style="0" width="9.57"/>
    <col collapsed="false" customWidth="true" hidden="false" outlineLevel="0" max="1767" min="1767" style="0" width="30"/>
    <col collapsed="false" customWidth="true" hidden="false" outlineLevel="0" max="1768" min="1768" style="0" width="48.29"/>
    <col collapsed="false" customWidth="true" hidden="false" outlineLevel="0" max="1769" min="1769" style="0" width="6.85"/>
    <col collapsed="false" customWidth="true" hidden="false" outlineLevel="0" max="1770" min="1770" style="0" width="11.57"/>
    <col collapsed="false" customWidth="true" hidden="false" outlineLevel="0" max="1772" min="1771" style="0" width="13.86"/>
    <col collapsed="false" customWidth="true" hidden="false" outlineLevel="0" max="1773" min="1773" style="0" width="12"/>
    <col collapsed="false" customWidth="true" hidden="false" outlineLevel="0" max="1774" min="1774" style="0" width="44.29"/>
    <col collapsed="false" customWidth="true" hidden="false" outlineLevel="0" max="1775" min="1775" style="0" width="26.57"/>
    <col collapsed="false" customWidth="true" hidden="false" outlineLevel="0" max="1776" min="1776" style="0" width="18"/>
    <col collapsed="false" customWidth="true" hidden="false" outlineLevel="0" max="1778" min="1778" style="0" width="10.57"/>
    <col collapsed="false" customWidth="true" hidden="false" outlineLevel="0" max="1779" min="1779" style="0" width="12.15"/>
    <col collapsed="false" customWidth="true" hidden="false" outlineLevel="0" max="1781" min="1781" style="0" width="11.14"/>
    <col collapsed="false" customWidth="true" hidden="false" outlineLevel="0" max="1782" min="1782" style="0" width="11.43"/>
    <col collapsed="false" customWidth="true" hidden="false" outlineLevel="0" max="1783" min="1783" style="0" width="13.71"/>
    <col collapsed="false" customWidth="true" hidden="false" outlineLevel="0" max="1784" min="1784" style="0" width="15.85"/>
    <col collapsed="false" customWidth="true" hidden="false" outlineLevel="0" max="2022" min="2022" style="0" width="9.57"/>
    <col collapsed="false" customWidth="true" hidden="false" outlineLevel="0" max="2023" min="2023" style="0" width="30"/>
    <col collapsed="false" customWidth="true" hidden="false" outlineLevel="0" max="2024" min="2024" style="0" width="48.29"/>
    <col collapsed="false" customWidth="true" hidden="false" outlineLevel="0" max="2025" min="2025" style="0" width="6.85"/>
    <col collapsed="false" customWidth="true" hidden="false" outlineLevel="0" max="2026" min="2026" style="0" width="11.57"/>
    <col collapsed="false" customWidth="true" hidden="false" outlineLevel="0" max="2028" min="2027" style="0" width="13.86"/>
    <col collapsed="false" customWidth="true" hidden="false" outlineLevel="0" max="2029" min="2029" style="0" width="12"/>
    <col collapsed="false" customWidth="true" hidden="false" outlineLevel="0" max="2030" min="2030" style="0" width="44.29"/>
    <col collapsed="false" customWidth="true" hidden="false" outlineLevel="0" max="2031" min="2031" style="0" width="26.57"/>
    <col collapsed="false" customWidth="true" hidden="false" outlineLevel="0" max="2032" min="2032" style="0" width="18"/>
    <col collapsed="false" customWidth="true" hidden="false" outlineLevel="0" max="2034" min="2034" style="0" width="10.57"/>
    <col collapsed="false" customWidth="true" hidden="false" outlineLevel="0" max="2035" min="2035" style="0" width="12.15"/>
    <col collapsed="false" customWidth="true" hidden="false" outlineLevel="0" max="2037" min="2037" style="0" width="11.14"/>
    <col collapsed="false" customWidth="true" hidden="false" outlineLevel="0" max="2038" min="2038" style="0" width="11.43"/>
    <col collapsed="false" customWidth="true" hidden="false" outlineLevel="0" max="2039" min="2039" style="0" width="13.71"/>
    <col collapsed="false" customWidth="true" hidden="false" outlineLevel="0" max="2040" min="2040" style="0" width="15.85"/>
    <col collapsed="false" customWidth="true" hidden="false" outlineLevel="0" max="2278" min="2278" style="0" width="9.57"/>
    <col collapsed="false" customWidth="true" hidden="false" outlineLevel="0" max="2279" min="2279" style="0" width="30"/>
    <col collapsed="false" customWidth="true" hidden="false" outlineLevel="0" max="2280" min="2280" style="0" width="48.29"/>
    <col collapsed="false" customWidth="true" hidden="false" outlineLevel="0" max="2281" min="2281" style="0" width="6.85"/>
    <col collapsed="false" customWidth="true" hidden="false" outlineLevel="0" max="2282" min="2282" style="0" width="11.57"/>
    <col collapsed="false" customWidth="true" hidden="false" outlineLevel="0" max="2284" min="2283" style="0" width="13.86"/>
    <col collapsed="false" customWidth="true" hidden="false" outlineLevel="0" max="2285" min="2285" style="0" width="12"/>
    <col collapsed="false" customWidth="true" hidden="false" outlineLevel="0" max="2286" min="2286" style="0" width="44.29"/>
    <col collapsed="false" customWidth="true" hidden="false" outlineLevel="0" max="2287" min="2287" style="0" width="26.57"/>
    <col collapsed="false" customWidth="true" hidden="false" outlineLevel="0" max="2288" min="2288" style="0" width="18"/>
    <col collapsed="false" customWidth="true" hidden="false" outlineLevel="0" max="2290" min="2290" style="0" width="10.57"/>
    <col collapsed="false" customWidth="true" hidden="false" outlineLevel="0" max="2291" min="2291" style="0" width="12.15"/>
    <col collapsed="false" customWidth="true" hidden="false" outlineLevel="0" max="2293" min="2293" style="0" width="11.14"/>
    <col collapsed="false" customWidth="true" hidden="false" outlineLevel="0" max="2294" min="2294" style="0" width="11.43"/>
    <col collapsed="false" customWidth="true" hidden="false" outlineLevel="0" max="2295" min="2295" style="0" width="13.71"/>
    <col collapsed="false" customWidth="true" hidden="false" outlineLevel="0" max="2296" min="2296" style="0" width="15.85"/>
    <col collapsed="false" customWidth="true" hidden="false" outlineLevel="0" max="2534" min="2534" style="0" width="9.57"/>
    <col collapsed="false" customWidth="true" hidden="false" outlineLevel="0" max="2535" min="2535" style="0" width="30"/>
    <col collapsed="false" customWidth="true" hidden="false" outlineLevel="0" max="2536" min="2536" style="0" width="48.29"/>
    <col collapsed="false" customWidth="true" hidden="false" outlineLevel="0" max="2537" min="2537" style="0" width="6.85"/>
    <col collapsed="false" customWidth="true" hidden="false" outlineLevel="0" max="2538" min="2538" style="0" width="11.57"/>
    <col collapsed="false" customWidth="true" hidden="false" outlineLevel="0" max="2540" min="2539" style="0" width="13.86"/>
    <col collapsed="false" customWidth="true" hidden="false" outlineLevel="0" max="2541" min="2541" style="0" width="12"/>
    <col collapsed="false" customWidth="true" hidden="false" outlineLevel="0" max="2542" min="2542" style="0" width="44.29"/>
    <col collapsed="false" customWidth="true" hidden="false" outlineLevel="0" max="2543" min="2543" style="0" width="26.57"/>
    <col collapsed="false" customWidth="true" hidden="false" outlineLevel="0" max="2544" min="2544" style="0" width="18"/>
    <col collapsed="false" customWidth="true" hidden="false" outlineLevel="0" max="2546" min="2546" style="0" width="10.57"/>
    <col collapsed="false" customWidth="true" hidden="false" outlineLevel="0" max="2547" min="2547" style="0" width="12.15"/>
    <col collapsed="false" customWidth="true" hidden="false" outlineLevel="0" max="2549" min="2549" style="0" width="11.14"/>
    <col collapsed="false" customWidth="true" hidden="false" outlineLevel="0" max="2550" min="2550" style="0" width="11.43"/>
    <col collapsed="false" customWidth="true" hidden="false" outlineLevel="0" max="2551" min="2551" style="0" width="13.71"/>
    <col collapsed="false" customWidth="true" hidden="false" outlineLevel="0" max="2552" min="2552" style="0" width="15.85"/>
    <col collapsed="false" customWidth="true" hidden="false" outlineLevel="0" max="2790" min="2790" style="0" width="9.57"/>
    <col collapsed="false" customWidth="true" hidden="false" outlineLevel="0" max="2791" min="2791" style="0" width="30"/>
    <col collapsed="false" customWidth="true" hidden="false" outlineLevel="0" max="2792" min="2792" style="0" width="48.29"/>
    <col collapsed="false" customWidth="true" hidden="false" outlineLevel="0" max="2793" min="2793" style="0" width="6.85"/>
    <col collapsed="false" customWidth="true" hidden="false" outlineLevel="0" max="2794" min="2794" style="0" width="11.57"/>
    <col collapsed="false" customWidth="true" hidden="false" outlineLevel="0" max="2796" min="2795" style="0" width="13.86"/>
    <col collapsed="false" customWidth="true" hidden="false" outlineLevel="0" max="2797" min="2797" style="0" width="12"/>
    <col collapsed="false" customWidth="true" hidden="false" outlineLevel="0" max="2798" min="2798" style="0" width="44.29"/>
    <col collapsed="false" customWidth="true" hidden="false" outlineLevel="0" max="2799" min="2799" style="0" width="26.57"/>
    <col collapsed="false" customWidth="true" hidden="false" outlineLevel="0" max="2800" min="2800" style="0" width="18"/>
    <col collapsed="false" customWidth="true" hidden="false" outlineLevel="0" max="2802" min="2802" style="0" width="10.57"/>
    <col collapsed="false" customWidth="true" hidden="false" outlineLevel="0" max="2803" min="2803" style="0" width="12.15"/>
    <col collapsed="false" customWidth="true" hidden="false" outlineLevel="0" max="2805" min="2805" style="0" width="11.14"/>
    <col collapsed="false" customWidth="true" hidden="false" outlineLevel="0" max="2806" min="2806" style="0" width="11.43"/>
    <col collapsed="false" customWidth="true" hidden="false" outlineLevel="0" max="2807" min="2807" style="0" width="13.71"/>
    <col collapsed="false" customWidth="true" hidden="false" outlineLevel="0" max="2808" min="2808" style="0" width="15.85"/>
    <col collapsed="false" customWidth="true" hidden="false" outlineLevel="0" max="3046" min="3046" style="0" width="9.57"/>
    <col collapsed="false" customWidth="true" hidden="false" outlineLevel="0" max="3047" min="3047" style="0" width="30"/>
    <col collapsed="false" customWidth="true" hidden="false" outlineLevel="0" max="3048" min="3048" style="0" width="48.29"/>
    <col collapsed="false" customWidth="true" hidden="false" outlineLevel="0" max="3049" min="3049" style="0" width="6.85"/>
    <col collapsed="false" customWidth="true" hidden="false" outlineLevel="0" max="3050" min="3050" style="0" width="11.57"/>
    <col collapsed="false" customWidth="true" hidden="false" outlineLevel="0" max="3052" min="3051" style="0" width="13.86"/>
    <col collapsed="false" customWidth="true" hidden="false" outlineLevel="0" max="3053" min="3053" style="0" width="12"/>
    <col collapsed="false" customWidth="true" hidden="false" outlineLevel="0" max="3054" min="3054" style="0" width="44.29"/>
    <col collapsed="false" customWidth="true" hidden="false" outlineLevel="0" max="3055" min="3055" style="0" width="26.57"/>
    <col collapsed="false" customWidth="true" hidden="false" outlineLevel="0" max="3056" min="3056" style="0" width="18"/>
    <col collapsed="false" customWidth="true" hidden="false" outlineLevel="0" max="3058" min="3058" style="0" width="10.57"/>
    <col collapsed="false" customWidth="true" hidden="false" outlineLevel="0" max="3059" min="3059" style="0" width="12.15"/>
    <col collapsed="false" customWidth="true" hidden="false" outlineLevel="0" max="3061" min="3061" style="0" width="11.14"/>
    <col collapsed="false" customWidth="true" hidden="false" outlineLevel="0" max="3062" min="3062" style="0" width="11.43"/>
    <col collapsed="false" customWidth="true" hidden="false" outlineLevel="0" max="3063" min="3063" style="0" width="13.71"/>
    <col collapsed="false" customWidth="true" hidden="false" outlineLevel="0" max="3064" min="3064" style="0" width="15.85"/>
    <col collapsed="false" customWidth="true" hidden="false" outlineLevel="0" max="3302" min="3302" style="0" width="9.57"/>
    <col collapsed="false" customWidth="true" hidden="false" outlineLevel="0" max="3303" min="3303" style="0" width="30"/>
    <col collapsed="false" customWidth="true" hidden="false" outlineLevel="0" max="3304" min="3304" style="0" width="48.29"/>
    <col collapsed="false" customWidth="true" hidden="false" outlineLevel="0" max="3305" min="3305" style="0" width="6.85"/>
    <col collapsed="false" customWidth="true" hidden="false" outlineLevel="0" max="3306" min="3306" style="0" width="11.57"/>
    <col collapsed="false" customWidth="true" hidden="false" outlineLevel="0" max="3308" min="3307" style="0" width="13.86"/>
    <col collapsed="false" customWidth="true" hidden="false" outlineLevel="0" max="3309" min="3309" style="0" width="12"/>
    <col collapsed="false" customWidth="true" hidden="false" outlineLevel="0" max="3310" min="3310" style="0" width="44.29"/>
    <col collapsed="false" customWidth="true" hidden="false" outlineLevel="0" max="3311" min="3311" style="0" width="26.57"/>
    <col collapsed="false" customWidth="true" hidden="false" outlineLevel="0" max="3312" min="3312" style="0" width="18"/>
    <col collapsed="false" customWidth="true" hidden="false" outlineLevel="0" max="3314" min="3314" style="0" width="10.57"/>
    <col collapsed="false" customWidth="true" hidden="false" outlineLevel="0" max="3315" min="3315" style="0" width="12.15"/>
    <col collapsed="false" customWidth="true" hidden="false" outlineLevel="0" max="3317" min="3317" style="0" width="11.14"/>
    <col collapsed="false" customWidth="true" hidden="false" outlineLevel="0" max="3318" min="3318" style="0" width="11.43"/>
    <col collapsed="false" customWidth="true" hidden="false" outlineLevel="0" max="3319" min="3319" style="0" width="13.71"/>
    <col collapsed="false" customWidth="true" hidden="false" outlineLevel="0" max="3320" min="3320" style="0" width="15.85"/>
    <col collapsed="false" customWidth="true" hidden="false" outlineLevel="0" max="3558" min="3558" style="0" width="9.57"/>
    <col collapsed="false" customWidth="true" hidden="false" outlineLevel="0" max="3559" min="3559" style="0" width="30"/>
    <col collapsed="false" customWidth="true" hidden="false" outlineLevel="0" max="3560" min="3560" style="0" width="48.29"/>
    <col collapsed="false" customWidth="true" hidden="false" outlineLevel="0" max="3561" min="3561" style="0" width="6.85"/>
    <col collapsed="false" customWidth="true" hidden="false" outlineLevel="0" max="3562" min="3562" style="0" width="11.57"/>
    <col collapsed="false" customWidth="true" hidden="false" outlineLevel="0" max="3564" min="3563" style="0" width="13.86"/>
    <col collapsed="false" customWidth="true" hidden="false" outlineLevel="0" max="3565" min="3565" style="0" width="12"/>
    <col collapsed="false" customWidth="true" hidden="false" outlineLevel="0" max="3566" min="3566" style="0" width="44.29"/>
    <col collapsed="false" customWidth="true" hidden="false" outlineLevel="0" max="3567" min="3567" style="0" width="26.57"/>
    <col collapsed="false" customWidth="true" hidden="false" outlineLevel="0" max="3568" min="3568" style="0" width="18"/>
    <col collapsed="false" customWidth="true" hidden="false" outlineLevel="0" max="3570" min="3570" style="0" width="10.57"/>
    <col collapsed="false" customWidth="true" hidden="false" outlineLevel="0" max="3571" min="3571" style="0" width="12.15"/>
    <col collapsed="false" customWidth="true" hidden="false" outlineLevel="0" max="3573" min="3573" style="0" width="11.14"/>
    <col collapsed="false" customWidth="true" hidden="false" outlineLevel="0" max="3574" min="3574" style="0" width="11.43"/>
    <col collapsed="false" customWidth="true" hidden="false" outlineLevel="0" max="3575" min="3575" style="0" width="13.71"/>
    <col collapsed="false" customWidth="true" hidden="false" outlineLevel="0" max="3576" min="3576" style="0" width="15.85"/>
    <col collapsed="false" customWidth="true" hidden="false" outlineLevel="0" max="3814" min="3814" style="0" width="9.57"/>
    <col collapsed="false" customWidth="true" hidden="false" outlineLevel="0" max="3815" min="3815" style="0" width="30"/>
    <col collapsed="false" customWidth="true" hidden="false" outlineLevel="0" max="3816" min="3816" style="0" width="48.29"/>
    <col collapsed="false" customWidth="true" hidden="false" outlineLevel="0" max="3817" min="3817" style="0" width="6.85"/>
    <col collapsed="false" customWidth="true" hidden="false" outlineLevel="0" max="3818" min="3818" style="0" width="11.57"/>
    <col collapsed="false" customWidth="true" hidden="false" outlineLevel="0" max="3820" min="3819" style="0" width="13.86"/>
    <col collapsed="false" customWidth="true" hidden="false" outlineLevel="0" max="3821" min="3821" style="0" width="12"/>
    <col collapsed="false" customWidth="true" hidden="false" outlineLevel="0" max="3822" min="3822" style="0" width="44.29"/>
    <col collapsed="false" customWidth="true" hidden="false" outlineLevel="0" max="3823" min="3823" style="0" width="26.57"/>
    <col collapsed="false" customWidth="true" hidden="false" outlineLevel="0" max="3824" min="3824" style="0" width="18"/>
    <col collapsed="false" customWidth="true" hidden="false" outlineLevel="0" max="3826" min="3826" style="0" width="10.57"/>
    <col collapsed="false" customWidth="true" hidden="false" outlineLevel="0" max="3827" min="3827" style="0" width="12.15"/>
    <col collapsed="false" customWidth="true" hidden="false" outlineLevel="0" max="3829" min="3829" style="0" width="11.14"/>
    <col collapsed="false" customWidth="true" hidden="false" outlineLevel="0" max="3830" min="3830" style="0" width="11.43"/>
    <col collapsed="false" customWidth="true" hidden="false" outlineLevel="0" max="3831" min="3831" style="0" width="13.71"/>
    <col collapsed="false" customWidth="true" hidden="false" outlineLevel="0" max="3832" min="3832" style="0" width="15.85"/>
    <col collapsed="false" customWidth="true" hidden="false" outlineLevel="0" max="4070" min="4070" style="0" width="9.57"/>
    <col collapsed="false" customWidth="true" hidden="false" outlineLevel="0" max="4071" min="4071" style="0" width="30"/>
    <col collapsed="false" customWidth="true" hidden="false" outlineLevel="0" max="4072" min="4072" style="0" width="48.29"/>
    <col collapsed="false" customWidth="true" hidden="false" outlineLevel="0" max="4073" min="4073" style="0" width="6.85"/>
    <col collapsed="false" customWidth="true" hidden="false" outlineLevel="0" max="4074" min="4074" style="0" width="11.57"/>
    <col collapsed="false" customWidth="true" hidden="false" outlineLevel="0" max="4076" min="4075" style="0" width="13.86"/>
    <col collapsed="false" customWidth="true" hidden="false" outlineLevel="0" max="4077" min="4077" style="0" width="12"/>
    <col collapsed="false" customWidth="true" hidden="false" outlineLevel="0" max="4078" min="4078" style="0" width="44.29"/>
    <col collapsed="false" customWidth="true" hidden="false" outlineLevel="0" max="4079" min="4079" style="0" width="26.57"/>
    <col collapsed="false" customWidth="true" hidden="false" outlineLevel="0" max="4080" min="4080" style="0" width="18"/>
    <col collapsed="false" customWidth="true" hidden="false" outlineLevel="0" max="4082" min="4082" style="0" width="10.57"/>
    <col collapsed="false" customWidth="true" hidden="false" outlineLevel="0" max="4083" min="4083" style="0" width="12.15"/>
    <col collapsed="false" customWidth="true" hidden="false" outlineLevel="0" max="4085" min="4085" style="0" width="11.14"/>
    <col collapsed="false" customWidth="true" hidden="false" outlineLevel="0" max="4086" min="4086" style="0" width="11.43"/>
    <col collapsed="false" customWidth="true" hidden="false" outlineLevel="0" max="4087" min="4087" style="0" width="13.71"/>
    <col collapsed="false" customWidth="true" hidden="false" outlineLevel="0" max="4088" min="4088" style="0" width="15.85"/>
    <col collapsed="false" customWidth="true" hidden="false" outlineLevel="0" max="4326" min="4326" style="0" width="9.57"/>
    <col collapsed="false" customWidth="true" hidden="false" outlineLevel="0" max="4327" min="4327" style="0" width="30"/>
    <col collapsed="false" customWidth="true" hidden="false" outlineLevel="0" max="4328" min="4328" style="0" width="48.29"/>
    <col collapsed="false" customWidth="true" hidden="false" outlineLevel="0" max="4329" min="4329" style="0" width="6.85"/>
    <col collapsed="false" customWidth="true" hidden="false" outlineLevel="0" max="4330" min="4330" style="0" width="11.57"/>
    <col collapsed="false" customWidth="true" hidden="false" outlineLevel="0" max="4332" min="4331" style="0" width="13.86"/>
    <col collapsed="false" customWidth="true" hidden="false" outlineLevel="0" max="4333" min="4333" style="0" width="12"/>
    <col collapsed="false" customWidth="true" hidden="false" outlineLevel="0" max="4334" min="4334" style="0" width="44.29"/>
    <col collapsed="false" customWidth="true" hidden="false" outlineLevel="0" max="4335" min="4335" style="0" width="26.57"/>
    <col collapsed="false" customWidth="true" hidden="false" outlineLevel="0" max="4336" min="4336" style="0" width="18"/>
    <col collapsed="false" customWidth="true" hidden="false" outlineLevel="0" max="4338" min="4338" style="0" width="10.57"/>
    <col collapsed="false" customWidth="true" hidden="false" outlineLevel="0" max="4339" min="4339" style="0" width="12.15"/>
    <col collapsed="false" customWidth="true" hidden="false" outlineLevel="0" max="4341" min="4341" style="0" width="11.14"/>
    <col collapsed="false" customWidth="true" hidden="false" outlineLevel="0" max="4342" min="4342" style="0" width="11.43"/>
    <col collapsed="false" customWidth="true" hidden="false" outlineLevel="0" max="4343" min="4343" style="0" width="13.71"/>
    <col collapsed="false" customWidth="true" hidden="false" outlineLevel="0" max="4344" min="4344" style="0" width="15.85"/>
    <col collapsed="false" customWidth="true" hidden="false" outlineLevel="0" max="4582" min="4582" style="0" width="9.57"/>
    <col collapsed="false" customWidth="true" hidden="false" outlineLevel="0" max="4583" min="4583" style="0" width="30"/>
    <col collapsed="false" customWidth="true" hidden="false" outlineLevel="0" max="4584" min="4584" style="0" width="48.29"/>
    <col collapsed="false" customWidth="true" hidden="false" outlineLevel="0" max="4585" min="4585" style="0" width="6.85"/>
    <col collapsed="false" customWidth="true" hidden="false" outlineLevel="0" max="4586" min="4586" style="0" width="11.57"/>
    <col collapsed="false" customWidth="true" hidden="false" outlineLevel="0" max="4588" min="4587" style="0" width="13.86"/>
    <col collapsed="false" customWidth="true" hidden="false" outlineLevel="0" max="4589" min="4589" style="0" width="12"/>
    <col collapsed="false" customWidth="true" hidden="false" outlineLevel="0" max="4590" min="4590" style="0" width="44.29"/>
    <col collapsed="false" customWidth="true" hidden="false" outlineLevel="0" max="4591" min="4591" style="0" width="26.57"/>
    <col collapsed="false" customWidth="true" hidden="false" outlineLevel="0" max="4592" min="4592" style="0" width="18"/>
    <col collapsed="false" customWidth="true" hidden="false" outlineLevel="0" max="4594" min="4594" style="0" width="10.57"/>
    <col collapsed="false" customWidth="true" hidden="false" outlineLevel="0" max="4595" min="4595" style="0" width="12.15"/>
    <col collapsed="false" customWidth="true" hidden="false" outlineLevel="0" max="4597" min="4597" style="0" width="11.14"/>
    <col collapsed="false" customWidth="true" hidden="false" outlineLevel="0" max="4598" min="4598" style="0" width="11.43"/>
    <col collapsed="false" customWidth="true" hidden="false" outlineLevel="0" max="4599" min="4599" style="0" width="13.71"/>
    <col collapsed="false" customWidth="true" hidden="false" outlineLevel="0" max="4600" min="4600" style="0" width="15.85"/>
    <col collapsed="false" customWidth="true" hidden="false" outlineLevel="0" max="4838" min="4838" style="0" width="9.57"/>
    <col collapsed="false" customWidth="true" hidden="false" outlineLevel="0" max="4839" min="4839" style="0" width="30"/>
    <col collapsed="false" customWidth="true" hidden="false" outlineLevel="0" max="4840" min="4840" style="0" width="48.29"/>
    <col collapsed="false" customWidth="true" hidden="false" outlineLevel="0" max="4841" min="4841" style="0" width="6.85"/>
    <col collapsed="false" customWidth="true" hidden="false" outlineLevel="0" max="4842" min="4842" style="0" width="11.57"/>
    <col collapsed="false" customWidth="true" hidden="false" outlineLevel="0" max="4844" min="4843" style="0" width="13.86"/>
    <col collapsed="false" customWidth="true" hidden="false" outlineLevel="0" max="4845" min="4845" style="0" width="12"/>
    <col collapsed="false" customWidth="true" hidden="false" outlineLevel="0" max="4846" min="4846" style="0" width="44.29"/>
    <col collapsed="false" customWidth="true" hidden="false" outlineLevel="0" max="4847" min="4847" style="0" width="26.57"/>
    <col collapsed="false" customWidth="true" hidden="false" outlineLevel="0" max="4848" min="4848" style="0" width="18"/>
    <col collapsed="false" customWidth="true" hidden="false" outlineLevel="0" max="4850" min="4850" style="0" width="10.57"/>
    <col collapsed="false" customWidth="true" hidden="false" outlineLevel="0" max="4851" min="4851" style="0" width="12.15"/>
    <col collapsed="false" customWidth="true" hidden="false" outlineLevel="0" max="4853" min="4853" style="0" width="11.14"/>
    <col collapsed="false" customWidth="true" hidden="false" outlineLevel="0" max="4854" min="4854" style="0" width="11.43"/>
    <col collapsed="false" customWidth="true" hidden="false" outlineLevel="0" max="4855" min="4855" style="0" width="13.71"/>
    <col collapsed="false" customWidth="true" hidden="false" outlineLevel="0" max="4856" min="4856" style="0" width="15.85"/>
    <col collapsed="false" customWidth="true" hidden="false" outlineLevel="0" max="5094" min="5094" style="0" width="9.57"/>
    <col collapsed="false" customWidth="true" hidden="false" outlineLevel="0" max="5095" min="5095" style="0" width="30"/>
    <col collapsed="false" customWidth="true" hidden="false" outlineLevel="0" max="5096" min="5096" style="0" width="48.29"/>
    <col collapsed="false" customWidth="true" hidden="false" outlineLevel="0" max="5097" min="5097" style="0" width="6.85"/>
    <col collapsed="false" customWidth="true" hidden="false" outlineLevel="0" max="5098" min="5098" style="0" width="11.57"/>
    <col collapsed="false" customWidth="true" hidden="false" outlineLevel="0" max="5100" min="5099" style="0" width="13.86"/>
    <col collapsed="false" customWidth="true" hidden="false" outlineLevel="0" max="5101" min="5101" style="0" width="12"/>
    <col collapsed="false" customWidth="true" hidden="false" outlineLevel="0" max="5102" min="5102" style="0" width="44.29"/>
    <col collapsed="false" customWidth="true" hidden="false" outlineLevel="0" max="5103" min="5103" style="0" width="26.57"/>
    <col collapsed="false" customWidth="true" hidden="false" outlineLevel="0" max="5104" min="5104" style="0" width="18"/>
    <col collapsed="false" customWidth="true" hidden="false" outlineLevel="0" max="5106" min="5106" style="0" width="10.57"/>
    <col collapsed="false" customWidth="true" hidden="false" outlineLevel="0" max="5107" min="5107" style="0" width="12.15"/>
    <col collapsed="false" customWidth="true" hidden="false" outlineLevel="0" max="5109" min="5109" style="0" width="11.14"/>
    <col collapsed="false" customWidth="true" hidden="false" outlineLevel="0" max="5110" min="5110" style="0" width="11.43"/>
    <col collapsed="false" customWidth="true" hidden="false" outlineLevel="0" max="5111" min="5111" style="0" width="13.71"/>
    <col collapsed="false" customWidth="true" hidden="false" outlineLevel="0" max="5112" min="5112" style="0" width="15.85"/>
    <col collapsed="false" customWidth="true" hidden="false" outlineLevel="0" max="5350" min="5350" style="0" width="9.57"/>
    <col collapsed="false" customWidth="true" hidden="false" outlineLevel="0" max="5351" min="5351" style="0" width="30"/>
    <col collapsed="false" customWidth="true" hidden="false" outlineLevel="0" max="5352" min="5352" style="0" width="48.29"/>
    <col collapsed="false" customWidth="true" hidden="false" outlineLevel="0" max="5353" min="5353" style="0" width="6.85"/>
    <col collapsed="false" customWidth="true" hidden="false" outlineLevel="0" max="5354" min="5354" style="0" width="11.57"/>
    <col collapsed="false" customWidth="true" hidden="false" outlineLevel="0" max="5356" min="5355" style="0" width="13.86"/>
    <col collapsed="false" customWidth="true" hidden="false" outlineLevel="0" max="5357" min="5357" style="0" width="12"/>
    <col collapsed="false" customWidth="true" hidden="false" outlineLevel="0" max="5358" min="5358" style="0" width="44.29"/>
    <col collapsed="false" customWidth="true" hidden="false" outlineLevel="0" max="5359" min="5359" style="0" width="26.57"/>
    <col collapsed="false" customWidth="true" hidden="false" outlineLevel="0" max="5360" min="5360" style="0" width="18"/>
    <col collapsed="false" customWidth="true" hidden="false" outlineLevel="0" max="5362" min="5362" style="0" width="10.57"/>
    <col collapsed="false" customWidth="true" hidden="false" outlineLevel="0" max="5363" min="5363" style="0" width="12.15"/>
    <col collapsed="false" customWidth="true" hidden="false" outlineLevel="0" max="5365" min="5365" style="0" width="11.14"/>
    <col collapsed="false" customWidth="true" hidden="false" outlineLevel="0" max="5366" min="5366" style="0" width="11.43"/>
    <col collapsed="false" customWidth="true" hidden="false" outlineLevel="0" max="5367" min="5367" style="0" width="13.71"/>
    <col collapsed="false" customWidth="true" hidden="false" outlineLevel="0" max="5368" min="5368" style="0" width="15.85"/>
    <col collapsed="false" customWidth="true" hidden="false" outlineLevel="0" max="5606" min="5606" style="0" width="9.57"/>
    <col collapsed="false" customWidth="true" hidden="false" outlineLevel="0" max="5607" min="5607" style="0" width="30"/>
    <col collapsed="false" customWidth="true" hidden="false" outlineLevel="0" max="5608" min="5608" style="0" width="48.29"/>
    <col collapsed="false" customWidth="true" hidden="false" outlineLevel="0" max="5609" min="5609" style="0" width="6.85"/>
    <col collapsed="false" customWidth="true" hidden="false" outlineLevel="0" max="5610" min="5610" style="0" width="11.57"/>
    <col collapsed="false" customWidth="true" hidden="false" outlineLevel="0" max="5612" min="5611" style="0" width="13.86"/>
    <col collapsed="false" customWidth="true" hidden="false" outlineLevel="0" max="5613" min="5613" style="0" width="12"/>
    <col collapsed="false" customWidth="true" hidden="false" outlineLevel="0" max="5614" min="5614" style="0" width="44.29"/>
    <col collapsed="false" customWidth="true" hidden="false" outlineLevel="0" max="5615" min="5615" style="0" width="26.57"/>
    <col collapsed="false" customWidth="true" hidden="false" outlineLevel="0" max="5616" min="5616" style="0" width="18"/>
    <col collapsed="false" customWidth="true" hidden="false" outlineLevel="0" max="5618" min="5618" style="0" width="10.57"/>
    <col collapsed="false" customWidth="true" hidden="false" outlineLevel="0" max="5619" min="5619" style="0" width="12.15"/>
    <col collapsed="false" customWidth="true" hidden="false" outlineLevel="0" max="5621" min="5621" style="0" width="11.14"/>
    <col collapsed="false" customWidth="true" hidden="false" outlineLevel="0" max="5622" min="5622" style="0" width="11.43"/>
    <col collapsed="false" customWidth="true" hidden="false" outlineLevel="0" max="5623" min="5623" style="0" width="13.71"/>
    <col collapsed="false" customWidth="true" hidden="false" outlineLevel="0" max="5624" min="5624" style="0" width="15.85"/>
    <col collapsed="false" customWidth="true" hidden="false" outlineLevel="0" max="5862" min="5862" style="0" width="9.57"/>
    <col collapsed="false" customWidth="true" hidden="false" outlineLevel="0" max="5863" min="5863" style="0" width="30"/>
    <col collapsed="false" customWidth="true" hidden="false" outlineLevel="0" max="5864" min="5864" style="0" width="48.29"/>
    <col collapsed="false" customWidth="true" hidden="false" outlineLevel="0" max="5865" min="5865" style="0" width="6.85"/>
    <col collapsed="false" customWidth="true" hidden="false" outlineLevel="0" max="5866" min="5866" style="0" width="11.57"/>
    <col collapsed="false" customWidth="true" hidden="false" outlineLevel="0" max="5868" min="5867" style="0" width="13.86"/>
    <col collapsed="false" customWidth="true" hidden="false" outlineLevel="0" max="5869" min="5869" style="0" width="12"/>
    <col collapsed="false" customWidth="true" hidden="false" outlineLevel="0" max="5870" min="5870" style="0" width="44.29"/>
    <col collapsed="false" customWidth="true" hidden="false" outlineLevel="0" max="5871" min="5871" style="0" width="26.57"/>
    <col collapsed="false" customWidth="true" hidden="false" outlineLevel="0" max="5872" min="5872" style="0" width="18"/>
    <col collapsed="false" customWidth="true" hidden="false" outlineLevel="0" max="5874" min="5874" style="0" width="10.57"/>
    <col collapsed="false" customWidth="true" hidden="false" outlineLevel="0" max="5875" min="5875" style="0" width="12.15"/>
    <col collapsed="false" customWidth="true" hidden="false" outlineLevel="0" max="5877" min="5877" style="0" width="11.14"/>
    <col collapsed="false" customWidth="true" hidden="false" outlineLevel="0" max="5878" min="5878" style="0" width="11.43"/>
    <col collapsed="false" customWidth="true" hidden="false" outlineLevel="0" max="5879" min="5879" style="0" width="13.71"/>
    <col collapsed="false" customWidth="true" hidden="false" outlineLevel="0" max="5880" min="5880" style="0" width="15.85"/>
    <col collapsed="false" customWidth="true" hidden="false" outlineLevel="0" max="6118" min="6118" style="0" width="9.57"/>
    <col collapsed="false" customWidth="true" hidden="false" outlineLevel="0" max="6119" min="6119" style="0" width="30"/>
    <col collapsed="false" customWidth="true" hidden="false" outlineLevel="0" max="6120" min="6120" style="0" width="48.29"/>
    <col collapsed="false" customWidth="true" hidden="false" outlineLevel="0" max="6121" min="6121" style="0" width="6.85"/>
    <col collapsed="false" customWidth="true" hidden="false" outlineLevel="0" max="6122" min="6122" style="0" width="11.57"/>
    <col collapsed="false" customWidth="true" hidden="false" outlineLevel="0" max="6124" min="6123" style="0" width="13.86"/>
    <col collapsed="false" customWidth="true" hidden="false" outlineLevel="0" max="6125" min="6125" style="0" width="12"/>
    <col collapsed="false" customWidth="true" hidden="false" outlineLevel="0" max="6126" min="6126" style="0" width="44.29"/>
    <col collapsed="false" customWidth="true" hidden="false" outlineLevel="0" max="6127" min="6127" style="0" width="26.57"/>
    <col collapsed="false" customWidth="true" hidden="false" outlineLevel="0" max="6128" min="6128" style="0" width="18"/>
    <col collapsed="false" customWidth="true" hidden="false" outlineLevel="0" max="6130" min="6130" style="0" width="10.57"/>
    <col collapsed="false" customWidth="true" hidden="false" outlineLevel="0" max="6131" min="6131" style="0" width="12.15"/>
    <col collapsed="false" customWidth="true" hidden="false" outlineLevel="0" max="6133" min="6133" style="0" width="11.14"/>
    <col collapsed="false" customWidth="true" hidden="false" outlineLevel="0" max="6134" min="6134" style="0" width="11.43"/>
    <col collapsed="false" customWidth="true" hidden="false" outlineLevel="0" max="6135" min="6135" style="0" width="13.71"/>
    <col collapsed="false" customWidth="true" hidden="false" outlineLevel="0" max="6136" min="6136" style="0" width="15.85"/>
    <col collapsed="false" customWidth="true" hidden="false" outlineLevel="0" max="6374" min="6374" style="0" width="9.57"/>
    <col collapsed="false" customWidth="true" hidden="false" outlineLevel="0" max="6375" min="6375" style="0" width="30"/>
    <col collapsed="false" customWidth="true" hidden="false" outlineLevel="0" max="6376" min="6376" style="0" width="48.29"/>
    <col collapsed="false" customWidth="true" hidden="false" outlineLevel="0" max="6377" min="6377" style="0" width="6.85"/>
    <col collapsed="false" customWidth="true" hidden="false" outlineLevel="0" max="6378" min="6378" style="0" width="11.57"/>
    <col collapsed="false" customWidth="true" hidden="false" outlineLevel="0" max="6380" min="6379" style="0" width="13.86"/>
    <col collapsed="false" customWidth="true" hidden="false" outlineLevel="0" max="6381" min="6381" style="0" width="12"/>
    <col collapsed="false" customWidth="true" hidden="false" outlineLevel="0" max="6382" min="6382" style="0" width="44.29"/>
    <col collapsed="false" customWidth="true" hidden="false" outlineLevel="0" max="6383" min="6383" style="0" width="26.57"/>
    <col collapsed="false" customWidth="true" hidden="false" outlineLevel="0" max="6384" min="6384" style="0" width="18"/>
    <col collapsed="false" customWidth="true" hidden="false" outlineLevel="0" max="6386" min="6386" style="0" width="10.57"/>
    <col collapsed="false" customWidth="true" hidden="false" outlineLevel="0" max="6387" min="6387" style="0" width="12.15"/>
    <col collapsed="false" customWidth="true" hidden="false" outlineLevel="0" max="6389" min="6389" style="0" width="11.14"/>
    <col collapsed="false" customWidth="true" hidden="false" outlineLevel="0" max="6390" min="6390" style="0" width="11.43"/>
    <col collapsed="false" customWidth="true" hidden="false" outlineLevel="0" max="6391" min="6391" style="0" width="13.71"/>
    <col collapsed="false" customWidth="true" hidden="false" outlineLevel="0" max="6392" min="6392" style="0" width="15.85"/>
    <col collapsed="false" customWidth="true" hidden="false" outlineLevel="0" max="6630" min="6630" style="0" width="9.57"/>
    <col collapsed="false" customWidth="true" hidden="false" outlineLevel="0" max="6631" min="6631" style="0" width="30"/>
    <col collapsed="false" customWidth="true" hidden="false" outlineLevel="0" max="6632" min="6632" style="0" width="48.29"/>
    <col collapsed="false" customWidth="true" hidden="false" outlineLevel="0" max="6633" min="6633" style="0" width="6.85"/>
    <col collapsed="false" customWidth="true" hidden="false" outlineLevel="0" max="6634" min="6634" style="0" width="11.57"/>
    <col collapsed="false" customWidth="true" hidden="false" outlineLevel="0" max="6636" min="6635" style="0" width="13.86"/>
    <col collapsed="false" customWidth="true" hidden="false" outlineLevel="0" max="6637" min="6637" style="0" width="12"/>
    <col collapsed="false" customWidth="true" hidden="false" outlineLevel="0" max="6638" min="6638" style="0" width="44.29"/>
    <col collapsed="false" customWidth="true" hidden="false" outlineLevel="0" max="6639" min="6639" style="0" width="26.57"/>
    <col collapsed="false" customWidth="true" hidden="false" outlineLevel="0" max="6640" min="6640" style="0" width="18"/>
    <col collapsed="false" customWidth="true" hidden="false" outlineLevel="0" max="6642" min="6642" style="0" width="10.57"/>
    <col collapsed="false" customWidth="true" hidden="false" outlineLevel="0" max="6643" min="6643" style="0" width="12.15"/>
    <col collapsed="false" customWidth="true" hidden="false" outlineLevel="0" max="6645" min="6645" style="0" width="11.14"/>
    <col collapsed="false" customWidth="true" hidden="false" outlineLevel="0" max="6646" min="6646" style="0" width="11.43"/>
    <col collapsed="false" customWidth="true" hidden="false" outlineLevel="0" max="6647" min="6647" style="0" width="13.71"/>
    <col collapsed="false" customWidth="true" hidden="false" outlineLevel="0" max="6648" min="6648" style="0" width="15.85"/>
    <col collapsed="false" customWidth="true" hidden="false" outlineLevel="0" max="6886" min="6886" style="0" width="9.57"/>
    <col collapsed="false" customWidth="true" hidden="false" outlineLevel="0" max="6887" min="6887" style="0" width="30"/>
    <col collapsed="false" customWidth="true" hidden="false" outlineLevel="0" max="6888" min="6888" style="0" width="48.29"/>
    <col collapsed="false" customWidth="true" hidden="false" outlineLevel="0" max="6889" min="6889" style="0" width="6.85"/>
    <col collapsed="false" customWidth="true" hidden="false" outlineLevel="0" max="6890" min="6890" style="0" width="11.57"/>
    <col collapsed="false" customWidth="true" hidden="false" outlineLevel="0" max="6892" min="6891" style="0" width="13.86"/>
    <col collapsed="false" customWidth="true" hidden="false" outlineLevel="0" max="6893" min="6893" style="0" width="12"/>
    <col collapsed="false" customWidth="true" hidden="false" outlineLevel="0" max="6894" min="6894" style="0" width="44.29"/>
    <col collapsed="false" customWidth="true" hidden="false" outlineLevel="0" max="6895" min="6895" style="0" width="26.57"/>
    <col collapsed="false" customWidth="true" hidden="false" outlineLevel="0" max="6896" min="6896" style="0" width="18"/>
    <col collapsed="false" customWidth="true" hidden="false" outlineLevel="0" max="6898" min="6898" style="0" width="10.57"/>
    <col collapsed="false" customWidth="true" hidden="false" outlineLevel="0" max="6899" min="6899" style="0" width="12.15"/>
    <col collapsed="false" customWidth="true" hidden="false" outlineLevel="0" max="6901" min="6901" style="0" width="11.14"/>
    <col collapsed="false" customWidth="true" hidden="false" outlineLevel="0" max="6902" min="6902" style="0" width="11.43"/>
    <col collapsed="false" customWidth="true" hidden="false" outlineLevel="0" max="6903" min="6903" style="0" width="13.71"/>
    <col collapsed="false" customWidth="true" hidden="false" outlineLevel="0" max="6904" min="6904" style="0" width="15.85"/>
    <col collapsed="false" customWidth="true" hidden="false" outlineLevel="0" max="7142" min="7142" style="0" width="9.57"/>
    <col collapsed="false" customWidth="true" hidden="false" outlineLevel="0" max="7143" min="7143" style="0" width="30"/>
    <col collapsed="false" customWidth="true" hidden="false" outlineLevel="0" max="7144" min="7144" style="0" width="48.29"/>
    <col collapsed="false" customWidth="true" hidden="false" outlineLevel="0" max="7145" min="7145" style="0" width="6.85"/>
    <col collapsed="false" customWidth="true" hidden="false" outlineLevel="0" max="7146" min="7146" style="0" width="11.57"/>
    <col collapsed="false" customWidth="true" hidden="false" outlineLevel="0" max="7148" min="7147" style="0" width="13.86"/>
    <col collapsed="false" customWidth="true" hidden="false" outlineLevel="0" max="7149" min="7149" style="0" width="12"/>
    <col collapsed="false" customWidth="true" hidden="false" outlineLevel="0" max="7150" min="7150" style="0" width="44.29"/>
    <col collapsed="false" customWidth="true" hidden="false" outlineLevel="0" max="7151" min="7151" style="0" width="26.57"/>
    <col collapsed="false" customWidth="true" hidden="false" outlineLevel="0" max="7152" min="7152" style="0" width="18"/>
    <col collapsed="false" customWidth="true" hidden="false" outlineLevel="0" max="7154" min="7154" style="0" width="10.57"/>
    <col collapsed="false" customWidth="true" hidden="false" outlineLevel="0" max="7155" min="7155" style="0" width="12.15"/>
    <col collapsed="false" customWidth="true" hidden="false" outlineLevel="0" max="7157" min="7157" style="0" width="11.14"/>
    <col collapsed="false" customWidth="true" hidden="false" outlineLevel="0" max="7158" min="7158" style="0" width="11.43"/>
    <col collapsed="false" customWidth="true" hidden="false" outlineLevel="0" max="7159" min="7159" style="0" width="13.71"/>
    <col collapsed="false" customWidth="true" hidden="false" outlineLevel="0" max="7160" min="7160" style="0" width="15.85"/>
    <col collapsed="false" customWidth="true" hidden="false" outlineLevel="0" max="7398" min="7398" style="0" width="9.57"/>
    <col collapsed="false" customWidth="true" hidden="false" outlineLevel="0" max="7399" min="7399" style="0" width="30"/>
    <col collapsed="false" customWidth="true" hidden="false" outlineLevel="0" max="7400" min="7400" style="0" width="48.29"/>
    <col collapsed="false" customWidth="true" hidden="false" outlineLevel="0" max="7401" min="7401" style="0" width="6.85"/>
    <col collapsed="false" customWidth="true" hidden="false" outlineLevel="0" max="7402" min="7402" style="0" width="11.57"/>
    <col collapsed="false" customWidth="true" hidden="false" outlineLevel="0" max="7404" min="7403" style="0" width="13.86"/>
    <col collapsed="false" customWidth="true" hidden="false" outlineLevel="0" max="7405" min="7405" style="0" width="12"/>
    <col collapsed="false" customWidth="true" hidden="false" outlineLevel="0" max="7406" min="7406" style="0" width="44.29"/>
    <col collapsed="false" customWidth="true" hidden="false" outlineLevel="0" max="7407" min="7407" style="0" width="26.57"/>
    <col collapsed="false" customWidth="true" hidden="false" outlineLevel="0" max="7408" min="7408" style="0" width="18"/>
    <col collapsed="false" customWidth="true" hidden="false" outlineLevel="0" max="7410" min="7410" style="0" width="10.57"/>
    <col collapsed="false" customWidth="true" hidden="false" outlineLevel="0" max="7411" min="7411" style="0" width="12.15"/>
    <col collapsed="false" customWidth="true" hidden="false" outlineLevel="0" max="7413" min="7413" style="0" width="11.14"/>
    <col collapsed="false" customWidth="true" hidden="false" outlineLevel="0" max="7414" min="7414" style="0" width="11.43"/>
    <col collapsed="false" customWidth="true" hidden="false" outlineLevel="0" max="7415" min="7415" style="0" width="13.71"/>
    <col collapsed="false" customWidth="true" hidden="false" outlineLevel="0" max="7416" min="7416" style="0" width="15.85"/>
    <col collapsed="false" customWidth="true" hidden="false" outlineLevel="0" max="7654" min="7654" style="0" width="9.57"/>
    <col collapsed="false" customWidth="true" hidden="false" outlineLevel="0" max="7655" min="7655" style="0" width="30"/>
    <col collapsed="false" customWidth="true" hidden="false" outlineLevel="0" max="7656" min="7656" style="0" width="48.29"/>
    <col collapsed="false" customWidth="true" hidden="false" outlineLevel="0" max="7657" min="7657" style="0" width="6.85"/>
    <col collapsed="false" customWidth="true" hidden="false" outlineLevel="0" max="7658" min="7658" style="0" width="11.57"/>
    <col collapsed="false" customWidth="true" hidden="false" outlineLevel="0" max="7660" min="7659" style="0" width="13.86"/>
    <col collapsed="false" customWidth="true" hidden="false" outlineLevel="0" max="7661" min="7661" style="0" width="12"/>
    <col collapsed="false" customWidth="true" hidden="false" outlineLevel="0" max="7662" min="7662" style="0" width="44.29"/>
    <col collapsed="false" customWidth="true" hidden="false" outlineLevel="0" max="7663" min="7663" style="0" width="26.57"/>
    <col collapsed="false" customWidth="true" hidden="false" outlineLevel="0" max="7664" min="7664" style="0" width="18"/>
    <col collapsed="false" customWidth="true" hidden="false" outlineLevel="0" max="7666" min="7666" style="0" width="10.57"/>
    <col collapsed="false" customWidth="true" hidden="false" outlineLevel="0" max="7667" min="7667" style="0" width="12.15"/>
    <col collapsed="false" customWidth="true" hidden="false" outlineLevel="0" max="7669" min="7669" style="0" width="11.14"/>
    <col collapsed="false" customWidth="true" hidden="false" outlineLevel="0" max="7670" min="7670" style="0" width="11.43"/>
    <col collapsed="false" customWidth="true" hidden="false" outlineLevel="0" max="7671" min="7671" style="0" width="13.71"/>
    <col collapsed="false" customWidth="true" hidden="false" outlineLevel="0" max="7672" min="7672" style="0" width="15.85"/>
    <col collapsed="false" customWidth="true" hidden="false" outlineLevel="0" max="7910" min="7910" style="0" width="9.57"/>
    <col collapsed="false" customWidth="true" hidden="false" outlineLevel="0" max="7911" min="7911" style="0" width="30"/>
    <col collapsed="false" customWidth="true" hidden="false" outlineLevel="0" max="7912" min="7912" style="0" width="48.29"/>
    <col collapsed="false" customWidth="true" hidden="false" outlineLevel="0" max="7913" min="7913" style="0" width="6.85"/>
    <col collapsed="false" customWidth="true" hidden="false" outlineLevel="0" max="7914" min="7914" style="0" width="11.57"/>
    <col collapsed="false" customWidth="true" hidden="false" outlineLevel="0" max="7916" min="7915" style="0" width="13.86"/>
    <col collapsed="false" customWidth="true" hidden="false" outlineLevel="0" max="7917" min="7917" style="0" width="12"/>
    <col collapsed="false" customWidth="true" hidden="false" outlineLevel="0" max="7918" min="7918" style="0" width="44.29"/>
    <col collapsed="false" customWidth="true" hidden="false" outlineLevel="0" max="7919" min="7919" style="0" width="26.57"/>
    <col collapsed="false" customWidth="true" hidden="false" outlineLevel="0" max="7920" min="7920" style="0" width="18"/>
    <col collapsed="false" customWidth="true" hidden="false" outlineLevel="0" max="7922" min="7922" style="0" width="10.57"/>
    <col collapsed="false" customWidth="true" hidden="false" outlineLevel="0" max="7923" min="7923" style="0" width="12.15"/>
    <col collapsed="false" customWidth="true" hidden="false" outlineLevel="0" max="7925" min="7925" style="0" width="11.14"/>
    <col collapsed="false" customWidth="true" hidden="false" outlineLevel="0" max="7926" min="7926" style="0" width="11.43"/>
    <col collapsed="false" customWidth="true" hidden="false" outlineLevel="0" max="7927" min="7927" style="0" width="13.71"/>
    <col collapsed="false" customWidth="true" hidden="false" outlineLevel="0" max="7928" min="7928" style="0" width="15.85"/>
    <col collapsed="false" customWidth="true" hidden="false" outlineLevel="0" max="8166" min="8166" style="0" width="9.57"/>
    <col collapsed="false" customWidth="true" hidden="false" outlineLevel="0" max="8167" min="8167" style="0" width="30"/>
    <col collapsed="false" customWidth="true" hidden="false" outlineLevel="0" max="8168" min="8168" style="0" width="48.29"/>
    <col collapsed="false" customWidth="true" hidden="false" outlineLevel="0" max="8169" min="8169" style="0" width="6.85"/>
    <col collapsed="false" customWidth="true" hidden="false" outlineLevel="0" max="8170" min="8170" style="0" width="11.57"/>
    <col collapsed="false" customWidth="true" hidden="false" outlineLevel="0" max="8172" min="8171" style="0" width="13.86"/>
    <col collapsed="false" customWidth="true" hidden="false" outlineLevel="0" max="8173" min="8173" style="0" width="12"/>
    <col collapsed="false" customWidth="true" hidden="false" outlineLevel="0" max="8174" min="8174" style="0" width="44.29"/>
    <col collapsed="false" customWidth="true" hidden="false" outlineLevel="0" max="8175" min="8175" style="0" width="26.57"/>
    <col collapsed="false" customWidth="true" hidden="false" outlineLevel="0" max="8176" min="8176" style="0" width="18"/>
    <col collapsed="false" customWidth="true" hidden="false" outlineLevel="0" max="8178" min="8178" style="0" width="10.57"/>
    <col collapsed="false" customWidth="true" hidden="false" outlineLevel="0" max="8179" min="8179" style="0" width="12.15"/>
    <col collapsed="false" customWidth="true" hidden="false" outlineLevel="0" max="8181" min="8181" style="0" width="11.14"/>
    <col collapsed="false" customWidth="true" hidden="false" outlineLevel="0" max="8182" min="8182" style="0" width="11.43"/>
    <col collapsed="false" customWidth="true" hidden="false" outlineLevel="0" max="8183" min="8183" style="0" width="13.71"/>
    <col collapsed="false" customWidth="true" hidden="false" outlineLevel="0" max="8184" min="8184" style="0" width="15.85"/>
    <col collapsed="false" customWidth="true" hidden="false" outlineLevel="0" max="8422" min="8422" style="0" width="9.57"/>
    <col collapsed="false" customWidth="true" hidden="false" outlineLevel="0" max="8423" min="8423" style="0" width="30"/>
    <col collapsed="false" customWidth="true" hidden="false" outlineLevel="0" max="8424" min="8424" style="0" width="48.29"/>
    <col collapsed="false" customWidth="true" hidden="false" outlineLevel="0" max="8425" min="8425" style="0" width="6.85"/>
    <col collapsed="false" customWidth="true" hidden="false" outlineLevel="0" max="8426" min="8426" style="0" width="11.57"/>
    <col collapsed="false" customWidth="true" hidden="false" outlineLevel="0" max="8428" min="8427" style="0" width="13.86"/>
    <col collapsed="false" customWidth="true" hidden="false" outlineLevel="0" max="8429" min="8429" style="0" width="12"/>
    <col collapsed="false" customWidth="true" hidden="false" outlineLevel="0" max="8430" min="8430" style="0" width="44.29"/>
    <col collapsed="false" customWidth="true" hidden="false" outlineLevel="0" max="8431" min="8431" style="0" width="26.57"/>
    <col collapsed="false" customWidth="true" hidden="false" outlineLevel="0" max="8432" min="8432" style="0" width="18"/>
    <col collapsed="false" customWidth="true" hidden="false" outlineLevel="0" max="8434" min="8434" style="0" width="10.57"/>
    <col collapsed="false" customWidth="true" hidden="false" outlineLevel="0" max="8435" min="8435" style="0" width="12.15"/>
    <col collapsed="false" customWidth="true" hidden="false" outlineLevel="0" max="8437" min="8437" style="0" width="11.14"/>
    <col collapsed="false" customWidth="true" hidden="false" outlineLevel="0" max="8438" min="8438" style="0" width="11.43"/>
    <col collapsed="false" customWidth="true" hidden="false" outlineLevel="0" max="8439" min="8439" style="0" width="13.71"/>
    <col collapsed="false" customWidth="true" hidden="false" outlineLevel="0" max="8440" min="8440" style="0" width="15.85"/>
    <col collapsed="false" customWidth="true" hidden="false" outlineLevel="0" max="8678" min="8678" style="0" width="9.57"/>
    <col collapsed="false" customWidth="true" hidden="false" outlineLevel="0" max="8679" min="8679" style="0" width="30"/>
    <col collapsed="false" customWidth="true" hidden="false" outlineLevel="0" max="8680" min="8680" style="0" width="48.29"/>
    <col collapsed="false" customWidth="true" hidden="false" outlineLevel="0" max="8681" min="8681" style="0" width="6.85"/>
    <col collapsed="false" customWidth="true" hidden="false" outlineLevel="0" max="8682" min="8682" style="0" width="11.57"/>
    <col collapsed="false" customWidth="true" hidden="false" outlineLevel="0" max="8684" min="8683" style="0" width="13.86"/>
    <col collapsed="false" customWidth="true" hidden="false" outlineLevel="0" max="8685" min="8685" style="0" width="12"/>
    <col collapsed="false" customWidth="true" hidden="false" outlineLevel="0" max="8686" min="8686" style="0" width="44.29"/>
    <col collapsed="false" customWidth="true" hidden="false" outlineLevel="0" max="8687" min="8687" style="0" width="26.57"/>
    <col collapsed="false" customWidth="true" hidden="false" outlineLevel="0" max="8688" min="8688" style="0" width="18"/>
    <col collapsed="false" customWidth="true" hidden="false" outlineLevel="0" max="8690" min="8690" style="0" width="10.57"/>
    <col collapsed="false" customWidth="true" hidden="false" outlineLevel="0" max="8691" min="8691" style="0" width="12.15"/>
    <col collapsed="false" customWidth="true" hidden="false" outlineLevel="0" max="8693" min="8693" style="0" width="11.14"/>
    <col collapsed="false" customWidth="true" hidden="false" outlineLevel="0" max="8694" min="8694" style="0" width="11.43"/>
    <col collapsed="false" customWidth="true" hidden="false" outlineLevel="0" max="8695" min="8695" style="0" width="13.71"/>
    <col collapsed="false" customWidth="true" hidden="false" outlineLevel="0" max="8696" min="8696" style="0" width="15.85"/>
    <col collapsed="false" customWidth="true" hidden="false" outlineLevel="0" max="8934" min="8934" style="0" width="9.57"/>
    <col collapsed="false" customWidth="true" hidden="false" outlineLevel="0" max="8935" min="8935" style="0" width="30"/>
    <col collapsed="false" customWidth="true" hidden="false" outlineLevel="0" max="8936" min="8936" style="0" width="48.29"/>
    <col collapsed="false" customWidth="true" hidden="false" outlineLevel="0" max="8937" min="8937" style="0" width="6.85"/>
    <col collapsed="false" customWidth="true" hidden="false" outlineLevel="0" max="8938" min="8938" style="0" width="11.57"/>
    <col collapsed="false" customWidth="true" hidden="false" outlineLevel="0" max="8940" min="8939" style="0" width="13.86"/>
    <col collapsed="false" customWidth="true" hidden="false" outlineLevel="0" max="8941" min="8941" style="0" width="12"/>
    <col collapsed="false" customWidth="true" hidden="false" outlineLevel="0" max="8942" min="8942" style="0" width="44.29"/>
    <col collapsed="false" customWidth="true" hidden="false" outlineLevel="0" max="8943" min="8943" style="0" width="26.57"/>
    <col collapsed="false" customWidth="true" hidden="false" outlineLevel="0" max="8944" min="8944" style="0" width="18"/>
    <col collapsed="false" customWidth="true" hidden="false" outlineLevel="0" max="8946" min="8946" style="0" width="10.57"/>
    <col collapsed="false" customWidth="true" hidden="false" outlineLevel="0" max="8947" min="8947" style="0" width="12.15"/>
    <col collapsed="false" customWidth="true" hidden="false" outlineLevel="0" max="8949" min="8949" style="0" width="11.14"/>
    <col collapsed="false" customWidth="true" hidden="false" outlineLevel="0" max="8950" min="8950" style="0" width="11.43"/>
    <col collapsed="false" customWidth="true" hidden="false" outlineLevel="0" max="8951" min="8951" style="0" width="13.71"/>
    <col collapsed="false" customWidth="true" hidden="false" outlineLevel="0" max="8952" min="8952" style="0" width="15.85"/>
    <col collapsed="false" customWidth="true" hidden="false" outlineLevel="0" max="9190" min="9190" style="0" width="9.57"/>
    <col collapsed="false" customWidth="true" hidden="false" outlineLevel="0" max="9191" min="9191" style="0" width="30"/>
    <col collapsed="false" customWidth="true" hidden="false" outlineLevel="0" max="9192" min="9192" style="0" width="48.29"/>
    <col collapsed="false" customWidth="true" hidden="false" outlineLevel="0" max="9193" min="9193" style="0" width="6.85"/>
    <col collapsed="false" customWidth="true" hidden="false" outlineLevel="0" max="9194" min="9194" style="0" width="11.57"/>
    <col collapsed="false" customWidth="true" hidden="false" outlineLevel="0" max="9196" min="9195" style="0" width="13.86"/>
    <col collapsed="false" customWidth="true" hidden="false" outlineLevel="0" max="9197" min="9197" style="0" width="12"/>
    <col collapsed="false" customWidth="true" hidden="false" outlineLevel="0" max="9198" min="9198" style="0" width="44.29"/>
    <col collapsed="false" customWidth="true" hidden="false" outlineLevel="0" max="9199" min="9199" style="0" width="26.57"/>
    <col collapsed="false" customWidth="true" hidden="false" outlineLevel="0" max="9200" min="9200" style="0" width="18"/>
    <col collapsed="false" customWidth="true" hidden="false" outlineLevel="0" max="9202" min="9202" style="0" width="10.57"/>
    <col collapsed="false" customWidth="true" hidden="false" outlineLevel="0" max="9203" min="9203" style="0" width="12.15"/>
    <col collapsed="false" customWidth="true" hidden="false" outlineLevel="0" max="9205" min="9205" style="0" width="11.14"/>
    <col collapsed="false" customWidth="true" hidden="false" outlineLevel="0" max="9206" min="9206" style="0" width="11.43"/>
    <col collapsed="false" customWidth="true" hidden="false" outlineLevel="0" max="9207" min="9207" style="0" width="13.71"/>
    <col collapsed="false" customWidth="true" hidden="false" outlineLevel="0" max="9208" min="9208" style="0" width="15.85"/>
    <col collapsed="false" customWidth="true" hidden="false" outlineLevel="0" max="9446" min="9446" style="0" width="9.57"/>
    <col collapsed="false" customWidth="true" hidden="false" outlineLevel="0" max="9447" min="9447" style="0" width="30"/>
    <col collapsed="false" customWidth="true" hidden="false" outlineLevel="0" max="9448" min="9448" style="0" width="48.29"/>
    <col collapsed="false" customWidth="true" hidden="false" outlineLevel="0" max="9449" min="9449" style="0" width="6.85"/>
    <col collapsed="false" customWidth="true" hidden="false" outlineLevel="0" max="9450" min="9450" style="0" width="11.57"/>
    <col collapsed="false" customWidth="true" hidden="false" outlineLevel="0" max="9452" min="9451" style="0" width="13.86"/>
    <col collapsed="false" customWidth="true" hidden="false" outlineLevel="0" max="9453" min="9453" style="0" width="12"/>
    <col collapsed="false" customWidth="true" hidden="false" outlineLevel="0" max="9454" min="9454" style="0" width="44.29"/>
    <col collapsed="false" customWidth="true" hidden="false" outlineLevel="0" max="9455" min="9455" style="0" width="26.57"/>
    <col collapsed="false" customWidth="true" hidden="false" outlineLevel="0" max="9456" min="9456" style="0" width="18"/>
    <col collapsed="false" customWidth="true" hidden="false" outlineLevel="0" max="9458" min="9458" style="0" width="10.57"/>
    <col collapsed="false" customWidth="true" hidden="false" outlineLevel="0" max="9459" min="9459" style="0" width="12.15"/>
    <col collapsed="false" customWidth="true" hidden="false" outlineLevel="0" max="9461" min="9461" style="0" width="11.14"/>
    <col collapsed="false" customWidth="true" hidden="false" outlineLevel="0" max="9462" min="9462" style="0" width="11.43"/>
    <col collapsed="false" customWidth="true" hidden="false" outlineLevel="0" max="9463" min="9463" style="0" width="13.71"/>
    <col collapsed="false" customWidth="true" hidden="false" outlineLevel="0" max="9464" min="9464" style="0" width="15.85"/>
    <col collapsed="false" customWidth="true" hidden="false" outlineLevel="0" max="9702" min="9702" style="0" width="9.57"/>
    <col collapsed="false" customWidth="true" hidden="false" outlineLevel="0" max="9703" min="9703" style="0" width="30"/>
    <col collapsed="false" customWidth="true" hidden="false" outlineLevel="0" max="9704" min="9704" style="0" width="48.29"/>
    <col collapsed="false" customWidth="true" hidden="false" outlineLevel="0" max="9705" min="9705" style="0" width="6.85"/>
    <col collapsed="false" customWidth="true" hidden="false" outlineLevel="0" max="9706" min="9706" style="0" width="11.57"/>
    <col collapsed="false" customWidth="true" hidden="false" outlineLevel="0" max="9708" min="9707" style="0" width="13.86"/>
    <col collapsed="false" customWidth="true" hidden="false" outlineLevel="0" max="9709" min="9709" style="0" width="12"/>
    <col collapsed="false" customWidth="true" hidden="false" outlineLevel="0" max="9710" min="9710" style="0" width="44.29"/>
    <col collapsed="false" customWidth="true" hidden="false" outlineLevel="0" max="9711" min="9711" style="0" width="26.57"/>
    <col collapsed="false" customWidth="true" hidden="false" outlineLevel="0" max="9712" min="9712" style="0" width="18"/>
    <col collapsed="false" customWidth="true" hidden="false" outlineLevel="0" max="9714" min="9714" style="0" width="10.57"/>
    <col collapsed="false" customWidth="true" hidden="false" outlineLevel="0" max="9715" min="9715" style="0" width="12.15"/>
    <col collapsed="false" customWidth="true" hidden="false" outlineLevel="0" max="9717" min="9717" style="0" width="11.14"/>
    <col collapsed="false" customWidth="true" hidden="false" outlineLevel="0" max="9718" min="9718" style="0" width="11.43"/>
    <col collapsed="false" customWidth="true" hidden="false" outlineLevel="0" max="9719" min="9719" style="0" width="13.71"/>
    <col collapsed="false" customWidth="true" hidden="false" outlineLevel="0" max="9720" min="9720" style="0" width="15.85"/>
    <col collapsed="false" customWidth="true" hidden="false" outlineLevel="0" max="9958" min="9958" style="0" width="9.57"/>
    <col collapsed="false" customWidth="true" hidden="false" outlineLevel="0" max="9959" min="9959" style="0" width="30"/>
    <col collapsed="false" customWidth="true" hidden="false" outlineLevel="0" max="9960" min="9960" style="0" width="48.29"/>
    <col collapsed="false" customWidth="true" hidden="false" outlineLevel="0" max="9961" min="9961" style="0" width="6.85"/>
    <col collapsed="false" customWidth="true" hidden="false" outlineLevel="0" max="9962" min="9962" style="0" width="11.57"/>
    <col collapsed="false" customWidth="true" hidden="false" outlineLevel="0" max="9964" min="9963" style="0" width="13.86"/>
    <col collapsed="false" customWidth="true" hidden="false" outlineLevel="0" max="9965" min="9965" style="0" width="12"/>
    <col collapsed="false" customWidth="true" hidden="false" outlineLevel="0" max="9966" min="9966" style="0" width="44.29"/>
    <col collapsed="false" customWidth="true" hidden="false" outlineLevel="0" max="9967" min="9967" style="0" width="26.57"/>
    <col collapsed="false" customWidth="true" hidden="false" outlineLevel="0" max="9968" min="9968" style="0" width="18"/>
    <col collapsed="false" customWidth="true" hidden="false" outlineLevel="0" max="9970" min="9970" style="0" width="10.57"/>
    <col collapsed="false" customWidth="true" hidden="false" outlineLevel="0" max="9971" min="9971" style="0" width="12.15"/>
    <col collapsed="false" customWidth="true" hidden="false" outlineLevel="0" max="9973" min="9973" style="0" width="11.14"/>
    <col collapsed="false" customWidth="true" hidden="false" outlineLevel="0" max="9974" min="9974" style="0" width="11.43"/>
    <col collapsed="false" customWidth="true" hidden="false" outlineLevel="0" max="9975" min="9975" style="0" width="13.71"/>
    <col collapsed="false" customWidth="true" hidden="false" outlineLevel="0" max="9976" min="9976" style="0" width="15.85"/>
    <col collapsed="false" customWidth="true" hidden="false" outlineLevel="0" max="10214" min="10214" style="0" width="9.57"/>
    <col collapsed="false" customWidth="true" hidden="false" outlineLevel="0" max="10215" min="10215" style="0" width="30"/>
    <col collapsed="false" customWidth="true" hidden="false" outlineLevel="0" max="10216" min="10216" style="0" width="48.29"/>
    <col collapsed="false" customWidth="true" hidden="false" outlineLevel="0" max="10217" min="10217" style="0" width="6.85"/>
    <col collapsed="false" customWidth="true" hidden="false" outlineLevel="0" max="10218" min="10218" style="0" width="11.57"/>
    <col collapsed="false" customWidth="true" hidden="false" outlineLevel="0" max="10220" min="10219" style="0" width="13.86"/>
    <col collapsed="false" customWidth="true" hidden="false" outlineLevel="0" max="10221" min="10221" style="0" width="12"/>
    <col collapsed="false" customWidth="true" hidden="false" outlineLevel="0" max="10222" min="10222" style="0" width="44.29"/>
    <col collapsed="false" customWidth="true" hidden="false" outlineLevel="0" max="10223" min="10223" style="0" width="26.57"/>
    <col collapsed="false" customWidth="true" hidden="false" outlineLevel="0" max="10224" min="10224" style="0" width="18"/>
    <col collapsed="false" customWidth="true" hidden="false" outlineLevel="0" max="10226" min="10226" style="0" width="10.57"/>
    <col collapsed="false" customWidth="true" hidden="false" outlineLevel="0" max="10227" min="10227" style="0" width="12.15"/>
    <col collapsed="false" customWidth="true" hidden="false" outlineLevel="0" max="10229" min="10229" style="0" width="11.14"/>
    <col collapsed="false" customWidth="true" hidden="false" outlineLevel="0" max="10230" min="10230" style="0" width="11.43"/>
    <col collapsed="false" customWidth="true" hidden="false" outlineLevel="0" max="10231" min="10231" style="0" width="13.71"/>
    <col collapsed="false" customWidth="true" hidden="false" outlineLevel="0" max="10232" min="10232" style="0" width="15.85"/>
    <col collapsed="false" customWidth="true" hidden="false" outlineLevel="0" max="10470" min="10470" style="0" width="9.57"/>
    <col collapsed="false" customWidth="true" hidden="false" outlineLevel="0" max="10471" min="10471" style="0" width="30"/>
    <col collapsed="false" customWidth="true" hidden="false" outlineLevel="0" max="10472" min="10472" style="0" width="48.29"/>
    <col collapsed="false" customWidth="true" hidden="false" outlineLevel="0" max="10473" min="10473" style="0" width="6.85"/>
    <col collapsed="false" customWidth="true" hidden="false" outlineLevel="0" max="10474" min="10474" style="0" width="11.57"/>
    <col collapsed="false" customWidth="true" hidden="false" outlineLevel="0" max="10476" min="10475" style="0" width="13.86"/>
    <col collapsed="false" customWidth="true" hidden="false" outlineLevel="0" max="10477" min="10477" style="0" width="12"/>
    <col collapsed="false" customWidth="true" hidden="false" outlineLevel="0" max="10478" min="10478" style="0" width="44.29"/>
    <col collapsed="false" customWidth="true" hidden="false" outlineLevel="0" max="10479" min="10479" style="0" width="26.57"/>
    <col collapsed="false" customWidth="true" hidden="false" outlineLevel="0" max="10480" min="10480" style="0" width="18"/>
    <col collapsed="false" customWidth="true" hidden="false" outlineLevel="0" max="10482" min="10482" style="0" width="10.57"/>
    <col collapsed="false" customWidth="true" hidden="false" outlineLevel="0" max="10483" min="10483" style="0" width="12.15"/>
    <col collapsed="false" customWidth="true" hidden="false" outlineLevel="0" max="10485" min="10485" style="0" width="11.14"/>
    <col collapsed="false" customWidth="true" hidden="false" outlineLevel="0" max="10486" min="10486" style="0" width="11.43"/>
    <col collapsed="false" customWidth="true" hidden="false" outlineLevel="0" max="10487" min="10487" style="0" width="13.71"/>
    <col collapsed="false" customWidth="true" hidden="false" outlineLevel="0" max="10488" min="10488" style="0" width="15.85"/>
    <col collapsed="false" customWidth="true" hidden="false" outlineLevel="0" max="10726" min="10726" style="0" width="9.57"/>
    <col collapsed="false" customWidth="true" hidden="false" outlineLevel="0" max="10727" min="10727" style="0" width="30"/>
    <col collapsed="false" customWidth="true" hidden="false" outlineLevel="0" max="10728" min="10728" style="0" width="48.29"/>
    <col collapsed="false" customWidth="true" hidden="false" outlineLevel="0" max="10729" min="10729" style="0" width="6.85"/>
    <col collapsed="false" customWidth="true" hidden="false" outlineLevel="0" max="10730" min="10730" style="0" width="11.57"/>
    <col collapsed="false" customWidth="true" hidden="false" outlineLevel="0" max="10732" min="10731" style="0" width="13.86"/>
    <col collapsed="false" customWidth="true" hidden="false" outlineLevel="0" max="10733" min="10733" style="0" width="12"/>
    <col collapsed="false" customWidth="true" hidden="false" outlineLevel="0" max="10734" min="10734" style="0" width="44.29"/>
    <col collapsed="false" customWidth="true" hidden="false" outlineLevel="0" max="10735" min="10735" style="0" width="26.57"/>
    <col collapsed="false" customWidth="true" hidden="false" outlineLevel="0" max="10736" min="10736" style="0" width="18"/>
    <col collapsed="false" customWidth="true" hidden="false" outlineLevel="0" max="10738" min="10738" style="0" width="10.57"/>
    <col collapsed="false" customWidth="true" hidden="false" outlineLevel="0" max="10739" min="10739" style="0" width="12.15"/>
    <col collapsed="false" customWidth="true" hidden="false" outlineLevel="0" max="10741" min="10741" style="0" width="11.14"/>
    <col collapsed="false" customWidth="true" hidden="false" outlineLevel="0" max="10742" min="10742" style="0" width="11.43"/>
    <col collapsed="false" customWidth="true" hidden="false" outlineLevel="0" max="10743" min="10743" style="0" width="13.71"/>
    <col collapsed="false" customWidth="true" hidden="false" outlineLevel="0" max="10744" min="10744" style="0" width="15.85"/>
    <col collapsed="false" customWidth="true" hidden="false" outlineLevel="0" max="10982" min="10982" style="0" width="9.57"/>
    <col collapsed="false" customWidth="true" hidden="false" outlineLevel="0" max="10983" min="10983" style="0" width="30"/>
    <col collapsed="false" customWidth="true" hidden="false" outlineLevel="0" max="10984" min="10984" style="0" width="48.29"/>
    <col collapsed="false" customWidth="true" hidden="false" outlineLevel="0" max="10985" min="10985" style="0" width="6.85"/>
    <col collapsed="false" customWidth="true" hidden="false" outlineLevel="0" max="10986" min="10986" style="0" width="11.57"/>
    <col collapsed="false" customWidth="true" hidden="false" outlineLevel="0" max="10988" min="10987" style="0" width="13.86"/>
    <col collapsed="false" customWidth="true" hidden="false" outlineLevel="0" max="10989" min="10989" style="0" width="12"/>
    <col collapsed="false" customWidth="true" hidden="false" outlineLevel="0" max="10990" min="10990" style="0" width="44.29"/>
    <col collapsed="false" customWidth="true" hidden="false" outlineLevel="0" max="10991" min="10991" style="0" width="26.57"/>
    <col collapsed="false" customWidth="true" hidden="false" outlineLevel="0" max="10992" min="10992" style="0" width="18"/>
    <col collapsed="false" customWidth="true" hidden="false" outlineLevel="0" max="10994" min="10994" style="0" width="10.57"/>
    <col collapsed="false" customWidth="true" hidden="false" outlineLevel="0" max="10995" min="10995" style="0" width="12.15"/>
    <col collapsed="false" customWidth="true" hidden="false" outlineLevel="0" max="10997" min="10997" style="0" width="11.14"/>
    <col collapsed="false" customWidth="true" hidden="false" outlineLevel="0" max="10998" min="10998" style="0" width="11.43"/>
    <col collapsed="false" customWidth="true" hidden="false" outlineLevel="0" max="10999" min="10999" style="0" width="13.71"/>
    <col collapsed="false" customWidth="true" hidden="false" outlineLevel="0" max="11000" min="11000" style="0" width="15.85"/>
    <col collapsed="false" customWidth="true" hidden="false" outlineLevel="0" max="11238" min="11238" style="0" width="9.57"/>
    <col collapsed="false" customWidth="true" hidden="false" outlineLevel="0" max="11239" min="11239" style="0" width="30"/>
    <col collapsed="false" customWidth="true" hidden="false" outlineLevel="0" max="11240" min="11240" style="0" width="48.29"/>
    <col collapsed="false" customWidth="true" hidden="false" outlineLevel="0" max="11241" min="11241" style="0" width="6.85"/>
    <col collapsed="false" customWidth="true" hidden="false" outlineLevel="0" max="11242" min="11242" style="0" width="11.57"/>
    <col collapsed="false" customWidth="true" hidden="false" outlineLevel="0" max="11244" min="11243" style="0" width="13.86"/>
    <col collapsed="false" customWidth="true" hidden="false" outlineLevel="0" max="11245" min="11245" style="0" width="12"/>
    <col collapsed="false" customWidth="true" hidden="false" outlineLevel="0" max="11246" min="11246" style="0" width="44.29"/>
    <col collapsed="false" customWidth="true" hidden="false" outlineLevel="0" max="11247" min="11247" style="0" width="26.57"/>
    <col collapsed="false" customWidth="true" hidden="false" outlineLevel="0" max="11248" min="11248" style="0" width="18"/>
    <col collapsed="false" customWidth="true" hidden="false" outlineLevel="0" max="11250" min="11250" style="0" width="10.57"/>
    <col collapsed="false" customWidth="true" hidden="false" outlineLevel="0" max="11251" min="11251" style="0" width="12.15"/>
    <col collapsed="false" customWidth="true" hidden="false" outlineLevel="0" max="11253" min="11253" style="0" width="11.14"/>
    <col collapsed="false" customWidth="true" hidden="false" outlineLevel="0" max="11254" min="11254" style="0" width="11.43"/>
    <col collapsed="false" customWidth="true" hidden="false" outlineLevel="0" max="11255" min="11255" style="0" width="13.71"/>
    <col collapsed="false" customWidth="true" hidden="false" outlineLevel="0" max="11256" min="11256" style="0" width="15.85"/>
    <col collapsed="false" customWidth="true" hidden="false" outlineLevel="0" max="11494" min="11494" style="0" width="9.57"/>
    <col collapsed="false" customWidth="true" hidden="false" outlineLevel="0" max="11495" min="11495" style="0" width="30"/>
    <col collapsed="false" customWidth="true" hidden="false" outlineLevel="0" max="11496" min="11496" style="0" width="48.29"/>
    <col collapsed="false" customWidth="true" hidden="false" outlineLevel="0" max="11497" min="11497" style="0" width="6.85"/>
    <col collapsed="false" customWidth="true" hidden="false" outlineLevel="0" max="11498" min="11498" style="0" width="11.57"/>
    <col collapsed="false" customWidth="true" hidden="false" outlineLevel="0" max="11500" min="11499" style="0" width="13.86"/>
    <col collapsed="false" customWidth="true" hidden="false" outlineLevel="0" max="11501" min="11501" style="0" width="12"/>
    <col collapsed="false" customWidth="true" hidden="false" outlineLevel="0" max="11502" min="11502" style="0" width="44.29"/>
    <col collapsed="false" customWidth="true" hidden="false" outlineLevel="0" max="11503" min="11503" style="0" width="26.57"/>
    <col collapsed="false" customWidth="true" hidden="false" outlineLevel="0" max="11504" min="11504" style="0" width="18"/>
    <col collapsed="false" customWidth="true" hidden="false" outlineLevel="0" max="11506" min="11506" style="0" width="10.57"/>
    <col collapsed="false" customWidth="true" hidden="false" outlineLevel="0" max="11507" min="11507" style="0" width="12.15"/>
    <col collapsed="false" customWidth="true" hidden="false" outlineLevel="0" max="11509" min="11509" style="0" width="11.14"/>
    <col collapsed="false" customWidth="true" hidden="false" outlineLevel="0" max="11510" min="11510" style="0" width="11.43"/>
    <col collapsed="false" customWidth="true" hidden="false" outlineLevel="0" max="11511" min="11511" style="0" width="13.71"/>
    <col collapsed="false" customWidth="true" hidden="false" outlineLevel="0" max="11512" min="11512" style="0" width="15.85"/>
    <col collapsed="false" customWidth="true" hidden="false" outlineLevel="0" max="11750" min="11750" style="0" width="9.57"/>
    <col collapsed="false" customWidth="true" hidden="false" outlineLevel="0" max="11751" min="11751" style="0" width="30"/>
    <col collapsed="false" customWidth="true" hidden="false" outlineLevel="0" max="11752" min="11752" style="0" width="48.29"/>
    <col collapsed="false" customWidth="true" hidden="false" outlineLevel="0" max="11753" min="11753" style="0" width="6.85"/>
    <col collapsed="false" customWidth="true" hidden="false" outlineLevel="0" max="11754" min="11754" style="0" width="11.57"/>
    <col collapsed="false" customWidth="true" hidden="false" outlineLevel="0" max="11756" min="11755" style="0" width="13.86"/>
    <col collapsed="false" customWidth="true" hidden="false" outlineLevel="0" max="11757" min="11757" style="0" width="12"/>
    <col collapsed="false" customWidth="true" hidden="false" outlineLevel="0" max="11758" min="11758" style="0" width="44.29"/>
    <col collapsed="false" customWidth="true" hidden="false" outlineLevel="0" max="11759" min="11759" style="0" width="26.57"/>
    <col collapsed="false" customWidth="true" hidden="false" outlineLevel="0" max="11760" min="11760" style="0" width="18"/>
    <col collapsed="false" customWidth="true" hidden="false" outlineLevel="0" max="11762" min="11762" style="0" width="10.57"/>
    <col collapsed="false" customWidth="true" hidden="false" outlineLevel="0" max="11763" min="11763" style="0" width="12.15"/>
    <col collapsed="false" customWidth="true" hidden="false" outlineLevel="0" max="11765" min="11765" style="0" width="11.14"/>
    <col collapsed="false" customWidth="true" hidden="false" outlineLevel="0" max="11766" min="11766" style="0" width="11.43"/>
    <col collapsed="false" customWidth="true" hidden="false" outlineLevel="0" max="11767" min="11767" style="0" width="13.71"/>
    <col collapsed="false" customWidth="true" hidden="false" outlineLevel="0" max="11768" min="11768" style="0" width="15.85"/>
    <col collapsed="false" customWidth="true" hidden="false" outlineLevel="0" max="12006" min="12006" style="0" width="9.57"/>
    <col collapsed="false" customWidth="true" hidden="false" outlineLevel="0" max="12007" min="12007" style="0" width="30"/>
    <col collapsed="false" customWidth="true" hidden="false" outlineLevel="0" max="12008" min="12008" style="0" width="48.29"/>
    <col collapsed="false" customWidth="true" hidden="false" outlineLevel="0" max="12009" min="12009" style="0" width="6.85"/>
    <col collapsed="false" customWidth="true" hidden="false" outlineLevel="0" max="12010" min="12010" style="0" width="11.57"/>
    <col collapsed="false" customWidth="true" hidden="false" outlineLevel="0" max="12012" min="12011" style="0" width="13.86"/>
    <col collapsed="false" customWidth="true" hidden="false" outlineLevel="0" max="12013" min="12013" style="0" width="12"/>
    <col collapsed="false" customWidth="true" hidden="false" outlineLevel="0" max="12014" min="12014" style="0" width="44.29"/>
    <col collapsed="false" customWidth="true" hidden="false" outlineLevel="0" max="12015" min="12015" style="0" width="26.57"/>
    <col collapsed="false" customWidth="true" hidden="false" outlineLevel="0" max="12016" min="12016" style="0" width="18"/>
    <col collapsed="false" customWidth="true" hidden="false" outlineLevel="0" max="12018" min="12018" style="0" width="10.57"/>
    <col collapsed="false" customWidth="true" hidden="false" outlineLevel="0" max="12019" min="12019" style="0" width="12.15"/>
    <col collapsed="false" customWidth="true" hidden="false" outlineLevel="0" max="12021" min="12021" style="0" width="11.14"/>
    <col collapsed="false" customWidth="true" hidden="false" outlineLevel="0" max="12022" min="12022" style="0" width="11.43"/>
    <col collapsed="false" customWidth="true" hidden="false" outlineLevel="0" max="12023" min="12023" style="0" width="13.71"/>
    <col collapsed="false" customWidth="true" hidden="false" outlineLevel="0" max="12024" min="12024" style="0" width="15.85"/>
    <col collapsed="false" customWidth="true" hidden="false" outlineLevel="0" max="12262" min="12262" style="0" width="9.57"/>
    <col collapsed="false" customWidth="true" hidden="false" outlineLevel="0" max="12263" min="12263" style="0" width="30"/>
    <col collapsed="false" customWidth="true" hidden="false" outlineLevel="0" max="12264" min="12264" style="0" width="48.29"/>
    <col collapsed="false" customWidth="true" hidden="false" outlineLevel="0" max="12265" min="12265" style="0" width="6.85"/>
    <col collapsed="false" customWidth="true" hidden="false" outlineLevel="0" max="12266" min="12266" style="0" width="11.57"/>
    <col collapsed="false" customWidth="true" hidden="false" outlineLevel="0" max="12268" min="12267" style="0" width="13.86"/>
    <col collapsed="false" customWidth="true" hidden="false" outlineLevel="0" max="12269" min="12269" style="0" width="12"/>
    <col collapsed="false" customWidth="true" hidden="false" outlineLevel="0" max="12270" min="12270" style="0" width="44.29"/>
    <col collapsed="false" customWidth="true" hidden="false" outlineLevel="0" max="12271" min="12271" style="0" width="26.57"/>
    <col collapsed="false" customWidth="true" hidden="false" outlineLevel="0" max="12272" min="12272" style="0" width="18"/>
    <col collapsed="false" customWidth="true" hidden="false" outlineLevel="0" max="12274" min="12274" style="0" width="10.57"/>
    <col collapsed="false" customWidth="true" hidden="false" outlineLevel="0" max="12275" min="12275" style="0" width="12.15"/>
    <col collapsed="false" customWidth="true" hidden="false" outlineLevel="0" max="12277" min="12277" style="0" width="11.14"/>
    <col collapsed="false" customWidth="true" hidden="false" outlineLevel="0" max="12278" min="12278" style="0" width="11.43"/>
    <col collapsed="false" customWidth="true" hidden="false" outlineLevel="0" max="12279" min="12279" style="0" width="13.71"/>
    <col collapsed="false" customWidth="true" hidden="false" outlineLevel="0" max="12280" min="12280" style="0" width="15.85"/>
    <col collapsed="false" customWidth="true" hidden="false" outlineLevel="0" max="12518" min="12518" style="0" width="9.57"/>
    <col collapsed="false" customWidth="true" hidden="false" outlineLevel="0" max="12519" min="12519" style="0" width="30"/>
    <col collapsed="false" customWidth="true" hidden="false" outlineLevel="0" max="12520" min="12520" style="0" width="48.29"/>
    <col collapsed="false" customWidth="true" hidden="false" outlineLevel="0" max="12521" min="12521" style="0" width="6.85"/>
    <col collapsed="false" customWidth="true" hidden="false" outlineLevel="0" max="12522" min="12522" style="0" width="11.57"/>
    <col collapsed="false" customWidth="true" hidden="false" outlineLevel="0" max="12524" min="12523" style="0" width="13.86"/>
    <col collapsed="false" customWidth="true" hidden="false" outlineLevel="0" max="12525" min="12525" style="0" width="12"/>
    <col collapsed="false" customWidth="true" hidden="false" outlineLevel="0" max="12526" min="12526" style="0" width="44.29"/>
    <col collapsed="false" customWidth="true" hidden="false" outlineLevel="0" max="12527" min="12527" style="0" width="26.57"/>
    <col collapsed="false" customWidth="true" hidden="false" outlineLevel="0" max="12528" min="12528" style="0" width="18"/>
    <col collapsed="false" customWidth="true" hidden="false" outlineLevel="0" max="12530" min="12530" style="0" width="10.57"/>
    <col collapsed="false" customWidth="true" hidden="false" outlineLevel="0" max="12531" min="12531" style="0" width="12.15"/>
    <col collapsed="false" customWidth="true" hidden="false" outlineLevel="0" max="12533" min="12533" style="0" width="11.14"/>
    <col collapsed="false" customWidth="true" hidden="false" outlineLevel="0" max="12534" min="12534" style="0" width="11.43"/>
    <col collapsed="false" customWidth="true" hidden="false" outlineLevel="0" max="12535" min="12535" style="0" width="13.71"/>
    <col collapsed="false" customWidth="true" hidden="false" outlineLevel="0" max="12536" min="12536" style="0" width="15.85"/>
    <col collapsed="false" customWidth="true" hidden="false" outlineLevel="0" max="12774" min="12774" style="0" width="9.57"/>
    <col collapsed="false" customWidth="true" hidden="false" outlineLevel="0" max="12775" min="12775" style="0" width="30"/>
    <col collapsed="false" customWidth="true" hidden="false" outlineLevel="0" max="12776" min="12776" style="0" width="48.29"/>
    <col collapsed="false" customWidth="true" hidden="false" outlineLevel="0" max="12777" min="12777" style="0" width="6.85"/>
    <col collapsed="false" customWidth="true" hidden="false" outlineLevel="0" max="12778" min="12778" style="0" width="11.57"/>
    <col collapsed="false" customWidth="true" hidden="false" outlineLevel="0" max="12780" min="12779" style="0" width="13.86"/>
    <col collapsed="false" customWidth="true" hidden="false" outlineLevel="0" max="12781" min="12781" style="0" width="12"/>
    <col collapsed="false" customWidth="true" hidden="false" outlineLevel="0" max="12782" min="12782" style="0" width="44.29"/>
    <col collapsed="false" customWidth="true" hidden="false" outlineLevel="0" max="12783" min="12783" style="0" width="26.57"/>
    <col collapsed="false" customWidth="true" hidden="false" outlineLevel="0" max="12784" min="12784" style="0" width="18"/>
    <col collapsed="false" customWidth="true" hidden="false" outlineLevel="0" max="12786" min="12786" style="0" width="10.57"/>
    <col collapsed="false" customWidth="true" hidden="false" outlineLevel="0" max="12787" min="12787" style="0" width="12.15"/>
    <col collapsed="false" customWidth="true" hidden="false" outlineLevel="0" max="12789" min="12789" style="0" width="11.14"/>
    <col collapsed="false" customWidth="true" hidden="false" outlineLevel="0" max="12790" min="12790" style="0" width="11.43"/>
    <col collapsed="false" customWidth="true" hidden="false" outlineLevel="0" max="12791" min="12791" style="0" width="13.71"/>
    <col collapsed="false" customWidth="true" hidden="false" outlineLevel="0" max="12792" min="12792" style="0" width="15.85"/>
    <col collapsed="false" customWidth="true" hidden="false" outlineLevel="0" max="13030" min="13030" style="0" width="9.57"/>
    <col collapsed="false" customWidth="true" hidden="false" outlineLevel="0" max="13031" min="13031" style="0" width="30"/>
    <col collapsed="false" customWidth="true" hidden="false" outlineLevel="0" max="13032" min="13032" style="0" width="48.29"/>
    <col collapsed="false" customWidth="true" hidden="false" outlineLevel="0" max="13033" min="13033" style="0" width="6.85"/>
    <col collapsed="false" customWidth="true" hidden="false" outlineLevel="0" max="13034" min="13034" style="0" width="11.57"/>
    <col collapsed="false" customWidth="true" hidden="false" outlineLevel="0" max="13036" min="13035" style="0" width="13.86"/>
    <col collapsed="false" customWidth="true" hidden="false" outlineLevel="0" max="13037" min="13037" style="0" width="12"/>
    <col collapsed="false" customWidth="true" hidden="false" outlineLevel="0" max="13038" min="13038" style="0" width="44.29"/>
    <col collapsed="false" customWidth="true" hidden="false" outlineLevel="0" max="13039" min="13039" style="0" width="26.57"/>
    <col collapsed="false" customWidth="true" hidden="false" outlineLevel="0" max="13040" min="13040" style="0" width="18"/>
    <col collapsed="false" customWidth="true" hidden="false" outlineLevel="0" max="13042" min="13042" style="0" width="10.57"/>
    <col collapsed="false" customWidth="true" hidden="false" outlineLevel="0" max="13043" min="13043" style="0" width="12.15"/>
    <col collapsed="false" customWidth="true" hidden="false" outlineLevel="0" max="13045" min="13045" style="0" width="11.14"/>
    <col collapsed="false" customWidth="true" hidden="false" outlineLevel="0" max="13046" min="13046" style="0" width="11.43"/>
    <col collapsed="false" customWidth="true" hidden="false" outlineLevel="0" max="13047" min="13047" style="0" width="13.71"/>
    <col collapsed="false" customWidth="true" hidden="false" outlineLevel="0" max="13048" min="13048" style="0" width="15.85"/>
    <col collapsed="false" customWidth="true" hidden="false" outlineLevel="0" max="13286" min="13286" style="0" width="9.57"/>
    <col collapsed="false" customWidth="true" hidden="false" outlineLevel="0" max="13287" min="13287" style="0" width="30"/>
    <col collapsed="false" customWidth="true" hidden="false" outlineLevel="0" max="13288" min="13288" style="0" width="48.29"/>
    <col collapsed="false" customWidth="true" hidden="false" outlineLevel="0" max="13289" min="13289" style="0" width="6.85"/>
    <col collapsed="false" customWidth="true" hidden="false" outlineLevel="0" max="13290" min="13290" style="0" width="11.57"/>
    <col collapsed="false" customWidth="true" hidden="false" outlineLevel="0" max="13292" min="13291" style="0" width="13.86"/>
    <col collapsed="false" customWidth="true" hidden="false" outlineLevel="0" max="13293" min="13293" style="0" width="12"/>
    <col collapsed="false" customWidth="true" hidden="false" outlineLevel="0" max="13294" min="13294" style="0" width="44.29"/>
    <col collapsed="false" customWidth="true" hidden="false" outlineLevel="0" max="13295" min="13295" style="0" width="26.57"/>
    <col collapsed="false" customWidth="true" hidden="false" outlineLevel="0" max="13296" min="13296" style="0" width="18"/>
    <col collapsed="false" customWidth="true" hidden="false" outlineLevel="0" max="13298" min="13298" style="0" width="10.57"/>
    <col collapsed="false" customWidth="true" hidden="false" outlineLevel="0" max="13299" min="13299" style="0" width="12.15"/>
    <col collapsed="false" customWidth="true" hidden="false" outlineLevel="0" max="13301" min="13301" style="0" width="11.14"/>
    <col collapsed="false" customWidth="true" hidden="false" outlineLevel="0" max="13302" min="13302" style="0" width="11.43"/>
    <col collapsed="false" customWidth="true" hidden="false" outlineLevel="0" max="13303" min="13303" style="0" width="13.71"/>
    <col collapsed="false" customWidth="true" hidden="false" outlineLevel="0" max="13304" min="13304" style="0" width="15.85"/>
    <col collapsed="false" customWidth="true" hidden="false" outlineLevel="0" max="13542" min="13542" style="0" width="9.57"/>
    <col collapsed="false" customWidth="true" hidden="false" outlineLevel="0" max="13543" min="13543" style="0" width="30"/>
    <col collapsed="false" customWidth="true" hidden="false" outlineLevel="0" max="13544" min="13544" style="0" width="48.29"/>
    <col collapsed="false" customWidth="true" hidden="false" outlineLevel="0" max="13545" min="13545" style="0" width="6.85"/>
    <col collapsed="false" customWidth="true" hidden="false" outlineLevel="0" max="13546" min="13546" style="0" width="11.57"/>
    <col collapsed="false" customWidth="true" hidden="false" outlineLevel="0" max="13548" min="13547" style="0" width="13.86"/>
    <col collapsed="false" customWidth="true" hidden="false" outlineLevel="0" max="13549" min="13549" style="0" width="12"/>
    <col collapsed="false" customWidth="true" hidden="false" outlineLevel="0" max="13550" min="13550" style="0" width="44.29"/>
    <col collapsed="false" customWidth="true" hidden="false" outlineLevel="0" max="13551" min="13551" style="0" width="26.57"/>
    <col collapsed="false" customWidth="true" hidden="false" outlineLevel="0" max="13552" min="13552" style="0" width="18"/>
    <col collapsed="false" customWidth="true" hidden="false" outlineLevel="0" max="13554" min="13554" style="0" width="10.57"/>
    <col collapsed="false" customWidth="true" hidden="false" outlineLevel="0" max="13555" min="13555" style="0" width="12.15"/>
    <col collapsed="false" customWidth="true" hidden="false" outlineLevel="0" max="13557" min="13557" style="0" width="11.14"/>
    <col collapsed="false" customWidth="true" hidden="false" outlineLevel="0" max="13558" min="13558" style="0" width="11.43"/>
    <col collapsed="false" customWidth="true" hidden="false" outlineLevel="0" max="13559" min="13559" style="0" width="13.71"/>
    <col collapsed="false" customWidth="true" hidden="false" outlineLevel="0" max="13560" min="13560" style="0" width="15.85"/>
    <col collapsed="false" customWidth="true" hidden="false" outlineLevel="0" max="13798" min="13798" style="0" width="9.57"/>
    <col collapsed="false" customWidth="true" hidden="false" outlineLevel="0" max="13799" min="13799" style="0" width="30"/>
    <col collapsed="false" customWidth="true" hidden="false" outlineLevel="0" max="13800" min="13800" style="0" width="48.29"/>
    <col collapsed="false" customWidth="true" hidden="false" outlineLevel="0" max="13801" min="13801" style="0" width="6.85"/>
    <col collapsed="false" customWidth="true" hidden="false" outlineLevel="0" max="13802" min="13802" style="0" width="11.57"/>
    <col collapsed="false" customWidth="true" hidden="false" outlineLevel="0" max="13804" min="13803" style="0" width="13.86"/>
    <col collapsed="false" customWidth="true" hidden="false" outlineLevel="0" max="13805" min="13805" style="0" width="12"/>
    <col collapsed="false" customWidth="true" hidden="false" outlineLevel="0" max="13806" min="13806" style="0" width="44.29"/>
    <col collapsed="false" customWidth="true" hidden="false" outlineLevel="0" max="13807" min="13807" style="0" width="26.57"/>
    <col collapsed="false" customWidth="true" hidden="false" outlineLevel="0" max="13808" min="13808" style="0" width="18"/>
    <col collapsed="false" customWidth="true" hidden="false" outlineLevel="0" max="13810" min="13810" style="0" width="10.57"/>
    <col collapsed="false" customWidth="true" hidden="false" outlineLevel="0" max="13811" min="13811" style="0" width="12.15"/>
    <col collapsed="false" customWidth="true" hidden="false" outlineLevel="0" max="13813" min="13813" style="0" width="11.14"/>
    <col collapsed="false" customWidth="true" hidden="false" outlineLevel="0" max="13814" min="13814" style="0" width="11.43"/>
    <col collapsed="false" customWidth="true" hidden="false" outlineLevel="0" max="13815" min="13815" style="0" width="13.71"/>
    <col collapsed="false" customWidth="true" hidden="false" outlineLevel="0" max="13816" min="13816" style="0" width="15.85"/>
    <col collapsed="false" customWidth="true" hidden="false" outlineLevel="0" max="14054" min="14054" style="0" width="9.57"/>
    <col collapsed="false" customWidth="true" hidden="false" outlineLevel="0" max="14055" min="14055" style="0" width="30"/>
    <col collapsed="false" customWidth="true" hidden="false" outlineLevel="0" max="14056" min="14056" style="0" width="48.29"/>
    <col collapsed="false" customWidth="true" hidden="false" outlineLevel="0" max="14057" min="14057" style="0" width="6.85"/>
    <col collapsed="false" customWidth="true" hidden="false" outlineLevel="0" max="14058" min="14058" style="0" width="11.57"/>
    <col collapsed="false" customWidth="true" hidden="false" outlineLevel="0" max="14060" min="14059" style="0" width="13.86"/>
    <col collapsed="false" customWidth="true" hidden="false" outlineLevel="0" max="14061" min="14061" style="0" width="12"/>
    <col collapsed="false" customWidth="true" hidden="false" outlineLevel="0" max="14062" min="14062" style="0" width="44.29"/>
    <col collapsed="false" customWidth="true" hidden="false" outlineLevel="0" max="14063" min="14063" style="0" width="26.57"/>
    <col collapsed="false" customWidth="true" hidden="false" outlineLevel="0" max="14064" min="14064" style="0" width="18"/>
    <col collapsed="false" customWidth="true" hidden="false" outlineLevel="0" max="14066" min="14066" style="0" width="10.57"/>
    <col collapsed="false" customWidth="true" hidden="false" outlineLevel="0" max="14067" min="14067" style="0" width="12.15"/>
    <col collapsed="false" customWidth="true" hidden="false" outlineLevel="0" max="14069" min="14069" style="0" width="11.14"/>
    <col collapsed="false" customWidth="true" hidden="false" outlineLevel="0" max="14070" min="14070" style="0" width="11.43"/>
    <col collapsed="false" customWidth="true" hidden="false" outlineLevel="0" max="14071" min="14071" style="0" width="13.71"/>
    <col collapsed="false" customWidth="true" hidden="false" outlineLevel="0" max="14072" min="14072" style="0" width="15.85"/>
    <col collapsed="false" customWidth="true" hidden="false" outlineLevel="0" max="14310" min="14310" style="0" width="9.57"/>
    <col collapsed="false" customWidth="true" hidden="false" outlineLevel="0" max="14311" min="14311" style="0" width="30"/>
    <col collapsed="false" customWidth="true" hidden="false" outlineLevel="0" max="14312" min="14312" style="0" width="48.29"/>
    <col collapsed="false" customWidth="true" hidden="false" outlineLevel="0" max="14313" min="14313" style="0" width="6.85"/>
    <col collapsed="false" customWidth="true" hidden="false" outlineLevel="0" max="14314" min="14314" style="0" width="11.57"/>
    <col collapsed="false" customWidth="true" hidden="false" outlineLevel="0" max="14316" min="14315" style="0" width="13.86"/>
    <col collapsed="false" customWidth="true" hidden="false" outlineLevel="0" max="14317" min="14317" style="0" width="12"/>
    <col collapsed="false" customWidth="true" hidden="false" outlineLevel="0" max="14318" min="14318" style="0" width="44.29"/>
    <col collapsed="false" customWidth="true" hidden="false" outlineLevel="0" max="14319" min="14319" style="0" width="26.57"/>
    <col collapsed="false" customWidth="true" hidden="false" outlineLevel="0" max="14320" min="14320" style="0" width="18"/>
    <col collapsed="false" customWidth="true" hidden="false" outlineLevel="0" max="14322" min="14322" style="0" width="10.57"/>
    <col collapsed="false" customWidth="true" hidden="false" outlineLevel="0" max="14323" min="14323" style="0" width="12.15"/>
    <col collapsed="false" customWidth="true" hidden="false" outlineLevel="0" max="14325" min="14325" style="0" width="11.14"/>
    <col collapsed="false" customWidth="true" hidden="false" outlineLevel="0" max="14326" min="14326" style="0" width="11.43"/>
    <col collapsed="false" customWidth="true" hidden="false" outlineLevel="0" max="14327" min="14327" style="0" width="13.71"/>
    <col collapsed="false" customWidth="true" hidden="false" outlineLevel="0" max="14328" min="14328" style="0" width="15.85"/>
    <col collapsed="false" customWidth="true" hidden="false" outlineLevel="0" max="14566" min="14566" style="0" width="9.57"/>
    <col collapsed="false" customWidth="true" hidden="false" outlineLevel="0" max="14567" min="14567" style="0" width="30"/>
    <col collapsed="false" customWidth="true" hidden="false" outlineLevel="0" max="14568" min="14568" style="0" width="48.29"/>
    <col collapsed="false" customWidth="true" hidden="false" outlineLevel="0" max="14569" min="14569" style="0" width="6.85"/>
    <col collapsed="false" customWidth="true" hidden="false" outlineLevel="0" max="14570" min="14570" style="0" width="11.57"/>
    <col collapsed="false" customWidth="true" hidden="false" outlineLevel="0" max="14572" min="14571" style="0" width="13.86"/>
    <col collapsed="false" customWidth="true" hidden="false" outlineLevel="0" max="14573" min="14573" style="0" width="12"/>
    <col collapsed="false" customWidth="true" hidden="false" outlineLevel="0" max="14574" min="14574" style="0" width="44.29"/>
    <col collapsed="false" customWidth="true" hidden="false" outlineLevel="0" max="14575" min="14575" style="0" width="26.57"/>
    <col collapsed="false" customWidth="true" hidden="false" outlineLevel="0" max="14576" min="14576" style="0" width="18"/>
    <col collapsed="false" customWidth="true" hidden="false" outlineLevel="0" max="14578" min="14578" style="0" width="10.57"/>
    <col collapsed="false" customWidth="true" hidden="false" outlineLevel="0" max="14579" min="14579" style="0" width="12.15"/>
    <col collapsed="false" customWidth="true" hidden="false" outlineLevel="0" max="14581" min="14581" style="0" width="11.14"/>
    <col collapsed="false" customWidth="true" hidden="false" outlineLevel="0" max="14582" min="14582" style="0" width="11.43"/>
    <col collapsed="false" customWidth="true" hidden="false" outlineLevel="0" max="14583" min="14583" style="0" width="13.71"/>
    <col collapsed="false" customWidth="true" hidden="false" outlineLevel="0" max="14584" min="14584" style="0" width="15.85"/>
    <col collapsed="false" customWidth="true" hidden="false" outlineLevel="0" max="14822" min="14822" style="0" width="9.57"/>
    <col collapsed="false" customWidth="true" hidden="false" outlineLevel="0" max="14823" min="14823" style="0" width="30"/>
    <col collapsed="false" customWidth="true" hidden="false" outlineLevel="0" max="14824" min="14824" style="0" width="48.29"/>
    <col collapsed="false" customWidth="true" hidden="false" outlineLevel="0" max="14825" min="14825" style="0" width="6.85"/>
    <col collapsed="false" customWidth="true" hidden="false" outlineLevel="0" max="14826" min="14826" style="0" width="11.57"/>
    <col collapsed="false" customWidth="true" hidden="false" outlineLevel="0" max="14828" min="14827" style="0" width="13.86"/>
    <col collapsed="false" customWidth="true" hidden="false" outlineLevel="0" max="14829" min="14829" style="0" width="12"/>
    <col collapsed="false" customWidth="true" hidden="false" outlineLevel="0" max="14830" min="14830" style="0" width="44.29"/>
    <col collapsed="false" customWidth="true" hidden="false" outlineLevel="0" max="14831" min="14831" style="0" width="26.57"/>
    <col collapsed="false" customWidth="true" hidden="false" outlineLevel="0" max="14832" min="14832" style="0" width="18"/>
    <col collapsed="false" customWidth="true" hidden="false" outlineLevel="0" max="14834" min="14834" style="0" width="10.57"/>
    <col collapsed="false" customWidth="true" hidden="false" outlineLevel="0" max="14835" min="14835" style="0" width="12.15"/>
    <col collapsed="false" customWidth="true" hidden="false" outlineLevel="0" max="14837" min="14837" style="0" width="11.14"/>
    <col collapsed="false" customWidth="true" hidden="false" outlineLevel="0" max="14838" min="14838" style="0" width="11.43"/>
    <col collapsed="false" customWidth="true" hidden="false" outlineLevel="0" max="14839" min="14839" style="0" width="13.71"/>
    <col collapsed="false" customWidth="true" hidden="false" outlineLevel="0" max="14840" min="14840" style="0" width="15.85"/>
    <col collapsed="false" customWidth="true" hidden="false" outlineLevel="0" max="15078" min="15078" style="0" width="9.57"/>
    <col collapsed="false" customWidth="true" hidden="false" outlineLevel="0" max="15079" min="15079" style="0" width="30"/>
    <col collapsed="false" customWidth="true" hidden="false" outlineLevel="0" max="15080" min="15080" style="0" width="48.29"/>
    <col collapsed="false" customWidth="true" hidden="false" outlineLevel="0" max="15081" min="15081" style="0" width="6.85"/>
    <col collapsed="false" customWidth="true" hidden="false" outlineLevel="0" max="15082" min="15082" style="0" width="11.57"/>
    <col collapsed="false" customWidth="true" hidden="false" outlineLevel="0" max="15084" min="15083" style="0" width="13.86"/>
    <col collapsed="false" customWidth="true" hidden="false" outlineLevel="0" max="15085" min="15085" style="0" width="12"/>
    <col collapsed="false" customWidth="true" hidden="false" outlineLevel="0" max="15086" min="15086" style="0" width="44.29"/>
    <col collapsed="false" customWidth="true" hidden="false" outlineLevel="0" max="15087" min="15087" style="0" width="26.57"/>
    <col collapsed="false" customWidth="true" hidden="false" outlineLevel="0" max="15088" min="15088" style="0" width="18"/>
    <col collapsed="false" customWidth="true" hidden="false" outlineLevel="0" max="15090" min="15090" style="0" width="10.57"/>
    <col collapsed="false" customWidth="true" hidden="false" outlineLevel="0" max="15091" min="15091" style="0" width="12.15"/>
    <col collapsed="false" customWidth="true" hidden="false" outlineLevel="0" max="15093" min="15093" style="0" width="11.14"/>
    <col collapsed="false" customWidth="true" hidden="false" outlineLevel="0" max="15094" min="15094" style="0" width="11.43"/>
    <col collapsed="false" customWidth="true" hidden="false" outlineLevel="0" max="15095" min="15095" style="0" width="13.71"/>
    <col collapsed="false" customWidth="true" hidden="false" outlineLevel="0" max="15096" min="15096" style="0" width="15.85"/>
    <col collapsed="false" customWidth="true" hidden="false" outlineLevel="0" max="15334" min="15334" style="0" width="9.57"/>
    <col collapsed="false" customWidth="true" hidden="false" outlineLevel="0" max="15335" min="15335" style="0" width="30"/>
    <col collapsed="false" customWidth="true" hidden="false" outlineLevel="0" max="15336" min="15336" style="0" width="48.29"/>
    <col collapsed="false" customWidth="true" hidden="false" outlineLevel="0" max="15337" min="15337" style="0" width="6.85"/>
    <col collapsed="false" customWidth="true" hidden="false" outlineLevel="0" max="15338" min="15338" style="0" width="11.57"/>
    <col collapsed="false" customWidth="true" hidden="false" outlineLevel="0" max="15340" min="15339" style="0" width="13.86"/>
    <col collapsed="false" customWidth="true" hidden="false" outlineLevel="0" max="15341" min="15341" style="0" width="12"/>
    <col collapsed="false" customWidth="true" hidden="false" outlineLevel="0" max="15342" min="15342" style="0" width="44.29"/>
    <col collapsed="false" customWidth="true" hidden="false" outlineLevel="0" max="15343" min="15343" style="0" width="26.57"/>
    <col collapsed="false" customWidth="true" hidden="false" outlineLevel="0" max="15344" min="15344" style="0" width="18"/>
    <col collapsed="false" customWidth="true" hidden="false" outlineLevel="0" max="15346" min="15346" style="0" width="10.57"/>
    <col collapsed="false" customWidth="true" hidden="false" outlineLevel="0" max="15347" min="15347" style="0" width="12.15"/>
    <col collapsed="false" customWidth="true" hidden="false" outlineLevel="0" max="15349" min="15349" style="0" width="11.14"/>
    <col collapsed="false" customWidth="true" hidden="false" outlineLevel="0" max="15350" min="15350" style="0" width="11.43"/>
    <col collapsed="false" customWidth="true" hidden="false" outlineLevel="0" max="15351" min="15351" style="0" width="13.71"/>
    <col collapsed="false" customWidth="true" hidden="false" outlineLevel="0" max="15352" min="15352" style="0" width="15.85"/>
    <col collapsed="false" customWidth="true" hidden="false" outlineLevel="0" max="15590" min="15590" style="0" width="9.57"/>
    <col collapsed="false" customWidth="true" hidden="false" outlineLevel="0" max="15591" min="15591" style="0" width="30"/>
    <col collapsed="false" customWidth="true" hidden="false" outlineLevel="0" max="15592" min="15592" style="0" width="48.29"/>
    <col collapsed="false" customWidth="true" hidden="false" outlineLevel="0" max="15593" min="15593" style="0" width="6.85"/>
    <col collapsed="false" customWidth="true" hidden="false" outlineLevel="0" max="15594" min="15594" style="0" width="11.57"/>
    <col collapsed="false" customWidth="true" hidden="false" outlineLevel="0" max="15596" min="15595" style="0" width="13.86"/>
    <col collapsed="false" customWidth="true" hidden="false" outlineLevel="0" max="15597" min="15597" style="0" width="12"/>
    <col collapsed="false" customWidth="true" hidden="false" outlineLevel="0" max="15598" min="15598" style="0" width="44.29"/>
    <col collapsed="false" customWidth="true" hidden="false" outlineLevel="0" max="15599" min="15599" style="0" width="26.57"/>
    <col collapsed="false" customWidth="true" hidden="false" outlineLevel="0" max="15600" min="15600" style="0" width="18"/>
    <col collapsed="false" customWidth="true" hidden="false" outlineLevel="0" max="15602" min="15602" style="0" width="10.57"/>
    <col collapsed="false" customWidth="true" hidden="false" outlineLevel="0" max="15603" min="15603" style="0" width="12.15"/>
    <col collapsed="false" customWidth="true" hidden="false" outlineLevel="0" max="15605" min="15605" style="0" width="11.14"/>
    <col collapsed="false" customWidth="true" hidden="false" outlineLevel="0" max="15606" min="15606" style="0" width="11.43"/>
    <col collapsed="false" customWidth="true" hidden="false" outlineLevel="0" max="15607" min="15607" style="0" width="13.71"/>
    <col collapsed="false" customWidth="true" hidden="false" outlineLevel="0" max="15608" min="15608" style="0" width="15.85"/>
    <col collapsed="false" customWidth="true" hidden="false" outlineLevel="0" max="15846" min="15846" style="0" width="9.57"/>
    <col collapsed="false" customWidth="true" hidden="false" outlineLevel="0" max="15847" min="15847" style="0" width="30"/>
    <col collapsed="false" customWidth="true" hidden="false" outlineLevel="0" max="15848" min="15848" style="0" width="48.29"/>
    <col collapsed="false" customWidth="true" hidden="false" outlineLevel="0" max="15849" min="15849" style="0" width="6.85"/>
    <col collapsed="false" customWidth="true" hidden="false" outlineLevel="0" max="15850" min="15850" style="0" width="11.57"/>
    <col collapsed="false" customWidth="true" hidden="false" outlineLevel="0" max="15852" min="15851" style="0" width="13.86"/>
    <col collapsed="false" customWidth="true" hidden="false" outlineLevel="0" max="15853" min="15853" style="0" width="12"/>
    <col collapsed="false" customWidth="true" hidden="false" outlineLevel="0" max="15854" min="15854" style="0" width="44.29"/>
    <col collapsed="false" customWidth="true" hidden="false" outlineLevel="0" max="15855" min="15855" style="0" width="26.57"/>
    <col collapsed="false" customWidth="true" hidden="false" outlineLevel="0" max="15856" min="15856" style="0" width="18"/>
    <col collapsed="false" customWidth="true" hidden="false" outlineLevel="0" max="15858" min="15858" style="0" width="10.57"/>
    <col collapsed="false" customWidth="true" hidden="false" outlineLevel="0" max="15859" min="15859" style="0" width="12.15"/>
    <col collapsed="false" customWidth="true" hidden="false" outlineLevel="0" max="15861" min="15861" style="0" width="11.14"/>
    <col collapsed="false" customWidth="true" hidden="false" outlineLevel="0" max="15862" min="15862" style="0" width="11.43"/>
    <col collapsed="false" customWidth="true" hidden="false" outlineLevel="0" max="15863" min="15863" style="0" width="13.71"/>
    <col collapsed="false" customWidth="true" hidden="false" outlineLevel="0" max="15864" min="15864" style="0" width="15.85"/>
    <col collapsed="false" customWidth="true" hidden="false" outlineLevel="0" max="16102" min="16102" style="0" width="9.57"/>
    <col collapsed="false" customWidth="true" hidden="false" outlineLevel="0" max="16103" min="16103" style="0" width="30"/>
    <col collapsed="false" customWidth="true" hidden="false" outlineLevel="0" max="16104" min="16104" style="0" width="48.29"/>
    <col collapsed="false" customWidth="true" hidden="false" outlineLevel="0" max="16105" min="16105" style="0" width="6.85"/>
    <col collapsed="false" customWidth="true" hidden="false" outlineLevel="0" max="16106" min="16106" style="0" width="11.57"/>
    <col collapsed="false" customWidth="true" hidden="false" outlineLevel="0" max="16108" min="16107" style="0" width="13.86"/>
    <col collapsed="false" customWidth="true" hidden="false" outlineLevel="0" max="16109" min="16109" style="0" width="12"/>
    <col collapsed="false" customWidth="true" hidden="false" outlineLevel="0" max="16110" min="16110" style="0" width="44.29"/>
    <col collapsed="false" customWidth="true" hidden="false" outlineLevel="0" max="16111" min="16111" style="0" width="26.57"/>
    <col collapsed="false" customWidth="true" hidden="false" outlineLevel="0" max="16112" min="16112" style="0" width="18"/>
    <col collapsed="false" customWidth="true" hidden="false" outlineLevel="0" max="16114" min="16114" style="0" width="10.57"/>
    <col collapsed="false" customWidth="true" hidden="false" outlineLevel="0" max="16115" min="16115" style="0" width="12.15"/>
    <col collapsed="false" customWidth="true" hidden="false" outlineLevel="0" max="16117" min="16117" style="0" width="11.14"/>
    <col collapsed="false" customWidth="true" hidden="false" outlineLevel="0" max="16118" min="16118" style="0" width="11.43"/>
    <col collapsed="false" customWidth="true" hidden="false" outlineLevel="0" max="16119" min="16119" style="0" width="13.71"/>
    <col collapsed="false" customWidth="true" hidden="false" outlineLevel="0" max="16120" min="16120" style="0" width="15.85"/>
  </cols>
  <sheetData>
    <row r="1" s="8" customFormat="true" ht="28.5" hidden="false" customHeight="true" outlineLevel="0" collapsed="false">
      <c r="A1" s="7" t="s">
        <v>0</v>
      </c>
      <c r="B1" s="7"/>
      <c r="C1" s="7"/>
      <c r="D1" s="7" t="s">
        <v>549</v>
      </c>
      <c r="E1" s="7"/>
      <c r="F1" s="7"/>
      <c r="G1" s="7"/>
      <c r="H1" s="7"/>
      <c r="I1" s="7"/>
      <c r="J1" s="7"/>
      <c r="K1" s="7"/>
      <c r="L1" s="7"/>
      <c r="N1" s="9"/>
      <c r="O1" s="9"/>
    </row>
    <row r="2" s="8" customFormat="true" ht="15.75" hidden="false" customHeight="true" outlineLevel="0" collapsed="false">
      <c r="A2" s="11" t="s">
        <v>1</v>
      </c>
      <c r="B2" s="11"/>
      <c r="C2" s="11"/>
      <c r="D2" s="7"/>
      <c r="E2" s="7"/>
      <c r="F2" s="7"/>
      <c r="G2" s="7"/>
      <c r="H2" s="7"/>
      <c r="I2" s="7"/>
      <c r="J2" s="7"/>
      <c r="K2" s="7"/>
      <c r="L2" s="7"/>
      <c r="N2" s="9"/>
      <c r="O2" s="9"/>
    </row>
    <row r="3" s="8" customFormat="true" ht="15.75" hidden="false" customHeight="true" outlineLevel="0" collapsed="false">
      <c r="A3" s="12" t="s">
        <v>2</v>
      </c>
      <c r="B3" s="12"/>
      <c r="C3" s="12"/>
      <c r="D3" s="7"/>
      <c r="E3" s="7"/>
      <c r="F3" s="7"/>
      <c r="G3" s="7"/>
      <c r="H3" s="7"/>
      <c r="I3" s="7"/>
      <c r="J3" s="7"/>
      <c r="K3" s="7"/>
      <c r="L3" s="7"/>
      <c r="N3" s="9"/>
      <c r="O3" s="9"/>
    </row>
    <row r="4" s="8" customFormat="true" ht="15" hidden="false" customHeight="true" outlineLevel="0" collapsed="false">
      <c r="A4" s="13" t="s">
        <v>3</v>
      </c>
      <c r="B4" s="13"/>
      <c r="C4" s="69" t="s">
        <v>4</v>
      </c>
      <c r="D4" s="7"/>
      <c r="E4" s="7"/>
      <c r="F4" s="7"/>
      <c r="G4" s="7"/>
      <c r="H4" s="7"/>
      <c r="I4" s="7"/>
      <c r="J4" s="7"/>
      <c r="K4" s="7"/>
      <c r="L4" s="7"/>
      <c r="N4" s="9"/>
      <c r="O4" s="9"/>
    </row>
    <row r="5" s="8" customFormat="true" ht="15" hidden="false" customHeight="true" outlineLevel="0" collapsed="false">
      <c r="A5" s="13" t="s">
        <v>5</v>
      </c>
      <c r="B5" s="13"/>
      <c r="C5" s="69" t="s">
        <v>6</v>
      </c>
      <c r="D5" s="7"/>
      <c r="E5" s="7"/>
      <c r="F5" s="7"/>
      <c r="G5" s="7"/>
      <c r="H5" s="7"/>
      <c r="I5" s="7"/>
      <c r="J5" s="7"/>
      <c r="K5" s="7"/>
      <c r="L5" s="7"/>
      <c r="N5" s="9"/>
      <c r="O5" s="9"/>
    </row>
    <row r="6" s="8" customFormat="true" ht="15" hidden="false" customHeight="true" outlineLevel="0" collapsed="false">
      <c r="A6" s="15"/>
      <c r="B6" s="16"/>
      <c r="C6" s="69" t="s">
        <v>7</v>
      </c>
      <c r="D6" s="7"/>
      <c r="E6" s="7"/>
      <c r="F6" s="7"/>
      <c r="G6" s="7"/>
      <c r="H6" s="7"/>
      <c r="I6" s="7"/>
      <c r="J6" s="7"/>
      <c r="K6" s="7"/>
      <c r="L6" s="7"/>
      <c r="N6" s="9"/>
      <c r="O6" s="9"/>
    </row>
    <row r="7" customFormat="false" ht="15" hidden="false" customHeight="false" outlineLevel="0" collapsed="false">
      <c r="A7" s="19" t="s">
        <v>8</v>
      </c>
      <c r="B7" s="20" t="s">
        <v>9</v>
      </c>
      <c r="C7" s="70" t="s">
        <v>11</v>
      </c>
      <c r="D7" s="21" t="s">
        <v>10</v>
      </c>
      <c r="E7" s="71" t="s">
        <v>550</v>
      </c>
      <c r="F7" s="71" t="s">
        <v>551</v>
      </c>
      <c r="G7" s="71" t="s">
        <v>552</v>
      </c>
      <c r="H7" s="71" t="s">
        <v>553</v>
      </c>
      <c r="I7" s="71" t="s">
        <v>554</v>
      </c>
      <c r="J7" s="71" t="s">
        <v>555</v>
      </c>
      <c r="K7" s="71" t="s">
        <v>556</v>
      </c>
      <c r="L7" s="71" t="s">
        <v>557</v>
      </c>
    </row>
    <row r="8" customFormat="false" ht="15" hidden="false" customHeight="false" outlineLevel="0" collapsed="false">
      <c r="A8" s="72" t="s">
        <v>16</v>
      </c>
      <c r="B8" s="72" t="s">
        <v>17</v>
      </c>
      <c r="C8" s="73" t="n">
        <f aca="false">'Orçamento sintetico '!H8</f>
        <v>106127.118283432</v>
      </c>
      <c r="D8" s="74" t="n">
        <f aca="false">SUM(E8:L8)</f>
        <v>1</v>
      </c>
      <c r="E8" s="75" t="n">
        <f aca="false">1/8</f>
        <v>0.125</v>
      </c>
      <c r="F8" s="75" t="n">
        <f aca="false">1/8</f>
        <v>0.125</v>
      </c>
      <c r="G8" s="75" t="n">
        <f aca="false">1/8</f>
        <v>0.125</v>
      </c>
      <c r="H8" s="75" t="n">
        <f aca="false">1/8</f>
        <v>0.125</v>
      </c>
      <c r="I8" s="75" t="n">
        <f aca="false">1/8</f>
        <v>0.125</v>
      </c>
      <c r="J8" s="75" t="n">
        <f aca="false">1/8</f>
        <v>0.125</v>
      </c>
      <c r="K8" s="75" t="n">
        <f aca="false">1/8</f>
        <v>0.125</v>
      </c>
      <c r="L8" s="75" t="n">
        <f aca="false">1/8</f>
        <v>0.125</v>
      </c>
    </row>
    <row r="9" customFormat="false" ht="15" hidden="false" customHeight="false" outlineLevel="0" collapsed="false">
      <c r="A9" s="72"/>
      <c r="B9" s="72"/>
      <c r="C9" s="73"/>
      <c r="D9" s="74"/>
      <c r="E9" s="76" t="n">
        <f aca="false">$C$8*E8</f>
        <v>13265.889785429</v>
      </c>
      <c r="F9" s="76" t="n">
        <f aca="false">$C$8*F8</f>
        <v>13265.889785429</v>
      </c>
      <c r="G9" s="76" t="n">
        <f aca="false">$C$8*G8</f>
        <v>13265.889785429</v>
      </c>
      <c r="H9" s="76" t="n">
        <f aca="false">$C$8*H8</f>
        <v>13265.889785429</v>
      </c>
      <c r="I9" s="76" t="n">
        <f aca="false">$C$8*I8</f>
        <v>13265.889785429</v>
      </c>
      <c r="J9" s="76" t="n">
        <f aca="false">$C$8*J8</f>
        <v>13265.889785429</v>
      </c>
      <c r="K9" s="76" t="n">
        <f aca="false">$C$8*K8</f>
        <v>13265.889785429</v>
      </c>
      <c r="L9" s="76" t="n">
        <f aca="false">$C$8*L8</f>
        <v>13265.889785429</v>
      </c>
    </row>
    <row r="10" customFormat="false" ht="15" hidden="false" customHeight="false" outlineLevel="0" collapsed="false">
      <c r="A10" s="72" t="s">
        <v>18</v>
      </c>
      <c r="B10" s="72" t="s">
        <v>19</v>
      </c>
      <c r="C10" s="73" t="n">
        <f aca="false">'Orçamento sintetico '!H12</f>
        <v>93321.93</v>
      </c>
      <c r="D10" s="74" t="n">
        <f aca="false">SUM(E10:L10)</f>
        <v>1</v>
      </c>
      <c r="E10" s="77" t="n">
        <v>1</v>
      </c>
      <c r="F10" s="78"/>
      <c r="G10" s="78"/>
      <c r="H10" s="78"/>
      <c r="I10" s="78"/>
      <c r="J10" s="78"/>
      <c r="K10" s="78"/>
      <c r="L10" s="78"/>
    </row>
    <row r="11" customFormat="false" ht="15" hidden="false" customHeight="false" outlineLevel="0" collapsed="false">
      <c r="A11" s="72"/>
      <c r="B11" s="72"/>
      <c r="C11" s="73"/>
      <c r="D11" s="74"/>
      <c r="E11" s="79" t="n">
        <f aca="false">C10*E10</f>
        <v>93321.93</v>
      </c>
      <c r="F11" s="80"/>
      <c r="G11" s="80"/>
      <c r="H11" s="80"/>
      <c r="I11" s="80"/>
      <c r="J11" s="80"/>
      <c r="K11" s="80"/>
      <c r="L11" s="80"/>
    </row>
    <row r="12" customFormat="false" ht="15" hidden="false" customHeight="false" outlineLevel="0" collapsed="false">
      <c r="A12" s="72" t="s">
        <v>20</v>
      </c>
      <c r="B12" s="72" t="s">
        <v>21</v>
      </c>
      <c r="C12" s="73" t="n">
        <f aca="false">'Orçamento sintetico '!H25</f>
        <v>16021.2</v>
      </c>
      <c r="D12" s="74" t="n">
        <f aca="false">SUM(E12:L12)</f>
        <v>1</v>
      </c>
      <c r="E12" s="75" t="n">
        <f aca="false">1/8</f>
        <v>0.125</v>
      </c>
      <c r="F12" s="75" t="n">
        <f aca="false">1/8</f>
        <v>0.125</v>
      </c>
      <c r="G12" s="75" t="n">
        <f aca="false">1/8</f>
        <v>0.125</v>
      </c>
      <c r="H12" s="75" t="n">
        <f aca="false">1/8</f>
        <v>0.125</v>
      </c>
      <c r="I12" s="75" t="n">
        <f aca="false">1/8</f>
        <v>0.125</v>
      </c>
      <c r="J12" s="75" t="n">
        <f aca="false">1/8</f>
        <v>0.125</v>
      </c>
      <c r="K12" s="75" t="n">
        <f aca="false">1/8</f>
        <v>0.125</v>
      </c>
      <c r="L12" s="75" t="n">
        <f aca="false">1/8</f>
        <v>0.125</v>
      </c>
    </row>
    <row r="13" customFormat="false" ht="15" hidden="false" customHeight="false" outlineLevel="0" collapsed="false">
      <c r="A13" s="72"/>
      <c r="B13" s="72"/>
      <c r="C13" s="73"/>
      <c r="D13" s="74"/>
      <c r="E13" s="76" t="n">
        <f aca="false">$C$12*E12</f>
        <v>2002.65</v>
      </c>
      <c r="F13" s="76" t="n">
        <f aca="false">$C$12*F12</f>
        <v>2002.65</v>
      </c>
      <c r="G13" s="76" t="n">
        <f aca="false">$C$12*G12</f>
        <v>2002.65</v>
      </c>
      <c r="H13" s="76" t="n">
        <f aca="false">$C$12*H12</f>
        <v>2002.65</v>
      </c>
      <c r="I13" s="76" t="n">
        <f aca="false">$C$12*I12</f>
        <v>2002.65</v>
      </c>
      <c r="J13" s="76" t="n">
        <f aca="false">$C$12*J12</f>
        <v>2002.65</v>
      </c>
      <c r="K13" s="76" t="n">
        <f aca="false">$C$12*K12</f>
        <v>2002.65</v>
      </c>
      <c r="L13" s="76" t="n">
        <f aca="false">$C$12*L12</f>
        <v>2002.65</v>
      </c>
    </row>
    <row r="14" customFormat="false" ht="15" hidden="false" customHeight="false" outlineLevel="0" collapsed="false">
      <c r="A14" s="72" t="s">
        <v>22</v>
      </c>
      <c r="B14" s="72" t="s">
        <v>23</v>
      </c>
      <c r="C14" s="73" t="n">
        <f aca="false">'Orçamento sintetico '!H27</f>
        <v>496894.260409079</v>
      </c>
      <c r="D14" s="74" t="n">
        <f aca="false">SUM(E14:L14)</f>
        <v>1</v>
      </c>
      <c r="E14" s="77" t="n">
        <v>0.2</v>
      </c>
      <c r="F14" s="77" t="n">
        <v>0.2</v>
      </c>
      <c r="G14" s="77" t="n">
        <v>0.2</v>
      </c>
      <c r="H14" s="77" t="n">
        <v>0.4</v>
      </c>
      <c r="I14" s="78"/>
      <c r="J14" s="78"/>
      <c r="K14" s="78"/>
      <c r="L14" s="78"/>
    </row>
    <row r="15" customFormat="false" ht="15" hidden="false" customHeight="false" outlineLevel="0" collapsed="false">
      <c r="A15" s="72"/>
      <c r="B15" s="72"/>
      <c r="C15" s="73"/>
      <c r="D15" s="74"/>
      <c r="E15" s="79" t="n">
        <f aca="false">$C$14*E14</f>
        <v>99378.8520818158</v>
      </c>
      <c r="F15" s="79" t="n">
        <f aca="false">$C$14*F14</f>
        <v>99378.8520818158</v>
      </c>
      <c r="G15" s="79" t="n">
        <f aca="false">$C$14*G14</f>
        <v>99378.8520818158</v>
      </c>
      <c r="H15" s="79" t="n">
        <f aca="false">$C$14*H14</f>
        <v>198757.704163632</v>
      </c>
      <c r="I15" s="80"/>
      <c r="J15" s="80"/>
      <c r="K15" s="80"/>
      <c r="L15" s="80"/>
    </row>
    <row r="16" customFormat="false" ht="15" hidden="false" customHeight="false" outlineLevel="0" collapsed="false">
      <c r="A16" s="72" t="s">
        <v>24</v>
      </c>
      <c r="B16" s="72" t="s">
        <v>25</v>
      </c>
      <c r="C16" s="73" t="n">
        <f aca="false">'Orçamento sintetico '!H39</f>
        <v>250079.460328493</v>
      </c>
      <c r="D16" s="74" t="n">
        <f aca="false">SUM(E16:L16)</f>
        <v>1</v>
      </c>
      <c r="E16" s="78"/>
      <c r="F16" s="78"/>
      <c r="G16" s="78"/>
      <c r="H16" s="78"/>
      <c r="I16" s="75" t="n">
        <v>0.4</v>
      </c>
      <c r="J16" s="75" t="n">
        <v>0.6</v>
      </c>
      <c r="K16" s="78"/>
      <c r="L16" s="78"/>
    </row>
    <row r="17" customFormat="false" ht="15" hidden="false" customHeight="false" outlineLevel="0" collapsed="false">
      <c r="A17" s="72"/>
      <c r="B17" s="72"/>
      <c r="C17" s="73"/>
      <c r="D17" s="74"/>
      <c r="E17" s="80"/>
      <c r="F17" s="80"/>
      <c r="G17" s="80"/>
      <c r="H17" s="80"/>
      <c r="I17" s="76" t="n">
        <f aca="false">$C$16*I16</f>
        <v>100031.784131397</v>
      </c>
      <c r="J17" s="76" t="n">
        <f aca="false">$C$16*J16</f>
        <v>150047.676197096</v>
      </c>
      <c r="K17" s="80"/>
      <c r="L17" s="80"/>
    </row>
    <row r="18" customFormat="false" ht="15" hidden="false" customHeight="false" outlineLevel="0" collapsed="false">
      <c r="A18" s="72" t="s">
        <v>26</v>
      </c>
      <c r="B18" s="72" t="s">
        <v>27</v>
      </c>
      <c r="C18" s="73" t="n">
        <f aca="false">'Orçamento sintetico '!H53</f>
        <v>30003.8780212065</v>
      </c>
      <c r="D18" s="74" t="n">
        <f aca="false">SUM(E18:L18)</f>
        <v>1</v>
      </c>
      <c r="E18" s="78"/>
      <c r="F18" s="78"/>
      <c r="G18" s="78"/>
      <c r="H18" s="78"/>
      <c r="I18" s="81" t="n">
        <v>0.5</v>
      </c>
      <c r="J18" s="81" t="n">
        <v>0.5</v>
      </c>
      <c r="K18" s="78"/>
      <c r="L18" s="78"/>
    </row>
    <row r="19" customFormat="false" ht="15" hidden="false" customHeight="false" outlineLevel="0" collapsed="false">
      <c r="A19" s="72"/>
      <c r="B19" s="72"/>
      <c r="C19" s="73"/>
      <c r="D19" s="74"/>
      <c r="E19" s="80"/>
      <c r="F19" s="80"/>
      <c r="G19" s="80"/>
      <c r="H19" s="80"/>
      <c r="I19" s="79" t="n">
        <f aca="false">$C$18*I18</f>
        <v>15001.9390106032</v>
      </c>
      <c r="J19" s="79" t="n">
        <f aca="false">$C$18*J18</f>
        <v>15001.9390106032</v>
      </c>
      <c r="K19" s="80"/>
      <c r="L19" s="80"/>
    </row>
    <row r="20" customFormat="false" ht="15" hidden="false" customHeight="false" outlineLevel="0" collapsed="false">
      <c r="A20" s="72" t="s">
        <v>28</v>
      </c>
      <c r="B20" s="72" t="s">
        <v>29</v>
      </c>
      <c r="C20" s="73" t="n">
        <f aca="false">'Orçamento sintetico '!H56</f>
        <v>169926.795</v>
      </c>
      <c r="D20" s="74" t="n">
        <f aca="false">SUM(E20:L20)</f>
        <v>1</v>
      </c>
      <c r="E20" s="78"/>
      <c r="F20" s="78"/>
      <c r="G20" s="78"/>
      <c r="H20" s="75" t="n">
        <v>0.4</v>
      </c>
      <c r="I20" s="75" t="n">
        <v>0.4</v>
      </c>
      <c r="J20" s="75" t="n">
        <v>0.2</v>
      </c>
      <c r="K20" s="78"/>
      <c r="L20" s="78"/>
    </row>
    <row r="21" customFormat="false" ht="15" hidden="false" customHeight="false" outlineLevel="0" collapsed="false">
      <c r="A21" s="72"/>
      <c r="B21" s="72"/>
      <c r="C21" s="73"/>
      <c r="D21" s="74"/>
      <c r="E21" s="80"/>
      <c r="F21" s="80"/>
      <c r="G21" s="80"/>
      <c r="H21" s="76" t="n">
        <f aca="false">$C$20*H20</f>
        <v>67970.718</v>
      </c>
      <c r="I21" s="76" t="n">
        <f aca="false">$C$20*I20</f>
        <v>67970.718</v>
      </c>
      <c r="J21" s="76" t="n">
        <f aca="false">$C$20*J20</f>
        <v>33985.359</v>
      </c>
      <c r="K21" s="80"/>
      <c r="L21" s="80"/>
    </row>
    <row r="22" customFormat="false" ht="15" hidden="false" customHeight="false" outlineLevel="0" collapsed="false">
      <c r="A22" s="72" t="s">
        <v>30</v>
      </c>
      <c r="B22" s="72" t="s">
        <v>31</v>
      </c>
      <c r="C22" s="73" t="n">
        <f aca="false">'Orçamento sintetico '!H60</f>
        <v>210980.245088181</v>
      </c>
      <c r="D22" s="74" t="n">
        <f aca="false">SUM(E22:L22)</f>
        <v>1</v>
      </c>
      <c r="E22" s="78"/>
      <c r="F22" s="78"/>
      <c r="G22" s="77" t="n">
        <v>0.2</v>
      </c>
      <c r="H22" s="77" t="n">
        <v>0.4</v>
      </c>
      <c r="I22" s="77" t="n">
        <v>0.4</v>
      </c>
      <c r="J22" s="78"/>
      <c r="K22" s="78"/>
      <c r="L22" s="78"/>
    </row>
    <row r="23" customFormat="false" ht="15" hidden="false" customHeight="false" outlineLevel="0" collapsed="false">
      <c r="A23" s="72"/>
      <c r="B23" s="72"/>
      <c r="C23" s="73"/>
      <c r="D23" s="74"/>
      <c r="E23" s="80"/>
      <c r="F23" s="80"/>
      <c r="G23" s="79" t="n">
        <f aca="false">$C$22*G22</f>
        <v>42196.0490176362</v>
      </c>
      <c r="H23" s="79" t="n">
        <f aca="false">$C$22*H22</f>
        <v>84392.0980352723</v>
      </c>
      <c r="I23" s="79" t="n">
        <f aca="false">$C$22*I22</f>
        <v>84392.0980352723</v>
      </c>
      <c r="J23" s="80"/>
      <c r="K23" s="80"/>
      <c r="L23" s="80"/>
    </row>
    <row r="24" customFormat="false" ht="15" hidden="false" customHeight="false" outlineLevel="0" collapsed="false">
      <c r="A24" s="72" t="s">
        <v>32</v>
      </c>
      <c r="B24" s="72" t="s">
        <v>33</v>
      </c>
      <c r="C24" s="73" t="n">
        <f aca="false">'Orçamento sintetico '!H71</f>
        <v>368292.697406621</v>
      </c>
      <c r="D24" s="74" t="n">
        <f aca="false">SUM(E24:L24)</f>
        <v>1</v>
      </c>
      <c r="E24" s="78"/>
      <c r="F24" s="78"/>
      <c r="G24" s="78"/>
      <c r="H24" s="75" t="n">
        <v>0.2</v>
      </c>
      <c r="I24" s="75" t="n">
        <v>0.2</v>
      </c>
      <c r="J24" s="75" t="n">
        <v>0.2</v>
      </c>
      <c r="K24" s="75" t="n">
        <v>0.2</v>
      </c>
      <c r="L24" s="75" t="n">
        <v>0.2</v>
      </c>
    </row>
    <row r="25" customFormat="false" ht="15" hidden="false" customHeight="false" outlineLevel="0" collapsed="false">
      <c r="A25" s="72"/>
      <c r="B25" s="72"/>
      <c r="C25" s="73"/>
      <c r="D25" s="74"/>
      <c r="E25" s="80"/>
      <c r="F25" s="80"/>
      <c r="G25" s="80"/>
      <c r="H25" s="76" t="n">
        <f aca="false">$C$24*H24</f>
        <v>73658.5394813243</v>
      </c>
      <c r="I25" s="76" t="n">
        <f aca="false">$C$24*I24</f>
        <v>73658.5394813243</v>
      </c>
      <c r="J25" s="76" t="n">
        <f aca="false">$C$24*J24</f>
        <v>73658.5394813243</v>
      </c>
      <c r="K25" s="76" t="n">
        <f aca="false">$C$24*K24</f>
        <v>73658.5394813243</v>
      </c>
      <c r="L25" s="76" t="n">
        <f aca="false">$C$24*L24</f>
        <v>73658.5394813243</v>
      </c>
    </row>
    <row r="26" customFormat="false" ht="15" hidden="false" customHeight="false" outlineLevel="0" collapsed="false">
      <c r="A26" s="72" t="s">
        <v>34</v>
      </c>
      <c r="B26" s="72" t="s">
        <v>35</v>
      </c>
      <c r="C26" s="73" t="n">
        <f aca="false">'Orçamento sintetico '!H81</f>
        <v>66952.5001078937</v>
      </c>
      <c r="D26" s="74" t="n">
        <f aca="false">SUM(E26:L26)</f>
        <v>1</v>
      </c>
      <c r="E26" s="78"/>
      <c r="F26" s="77" t="n">
        <v>0.4</v>
      </c>
      <c r="G26" s="77" t="n">
        <v>0.6</v>
      </c>
      <c r="H26" s="78"/>
      <c r="I26" s="78"/>
      <c r="J26" s="78"/>
      <c r="K26" s="78"/>
      <c r="L26" s="78"/>
    </row>
    <row r="27" customFormat="false" ht="15" hidden="false" customHeight="false" outlineLevel="0" collapsed="false">
      <c r="A27" s="72"/>
      <c r="B27" s="72"/>
      <c r="C27" s="73"/>
      <c r="D27" s="74"/>
      <c r="E27" s="80"/>
      <c r="F27" s="79" t="n">
        <f aca="false">$C$26*F26</f>
        <v>26781.0000431575</v>
      </c>
      <c r="G27" s="79" t="n">
        <f aca="false">$C$26*G26</f>
        <v>40171.5000647362</v>
      </c>
      <c r="H27" s="80"/>
      <c r="I27" s="80"/>
      <c r="J27" s="80"/>
      <c r="K27" s="80"/>
      <c r="L27" s="80"/>
    </row>
    <row r="28" customFormat="false" ht="15" hidden="false" customHeight="false" outlineLevel="0" collapsed="false">
      <c r="A28" s="72" t="s">
        <v>36</v>
      </c>
      <c r="B28" s="72" t="s">
        <v>37</v>
      </c>
      <c r="C28" s="73" t="n">
        <f aca="false">'Orçamento sintetico '!H97</f>
        <v>411464.14108324</v>
      </c>
      <c r="D28" s="74" t="n">
        <f aca="false">SUM(E28:L28)</f>
        <v>1</v>
      </c>
      <c r="E28" s="75" t="n">
        <f aca="false">1/8</f>
        <v>0.125</v>
      </c>
      <c r="F28" s="75" t="n">
        <f aca="false">1/8</f>
        <v>0.125</v>
      </c>
      <c r="G28" s="75" t="n">
        <f aca="false">1/8</f>
        <v>0.125</v>
      </c>
      <c r="H28" s="75" t="n">
        <f aca="false">1/8</f>
        <v>0.125</v>
      </c>
      <c r="I28" s="75" t="n">
        <f aca="false">1/8</f>
        <v>0.125</v>
      </c>
      <c r="J28" s="75" t="n">
        <f aca="false">1/8</f>
        <v>0.125</v>
      </c>
      <c r="K28" s="75" t="n">
        <f aca="false">1/8</f>
        <v>0.125</v>
      </c>
      <c r="L28" s="75" t="n">
        <f aca="false">1/8</f>
        <v>0.125</v>
      </c>
    </row>
    <row r="29" customFormat="false" ht="15" hidden="false" customHeight="false" outlineLevel="0" collapsed="false">
      <c r="A29" s="72"/>
      <c r="B29" s="72"/>
      <c r="C29" s="73"/>
      <c r="D29" s="74"/>
      <c r="E29" s="76" t="n">
        <f aca="false">$C$28*E28</f>
        <v>51433.0176354051</v>
      </c>
      <c r="F29" s="76" t="n">
        <f aca="false">$C$28*F28</f>
        <v>51433.0176354051</v>
      </c>
      <c r="G29" s="76" t="n">
        <f aca="false">$C$28*G28</f>
        <v>51433.0176354051</v>
      </c>
      <c r="H29" s="76" t="n">
        <f aca="false">$C$28*H28</f>
        <v>51433.0176354051</v>
      </c>
      <c r="I29" s="76" t="n">
        <f aca="false">$C$28*I28</f>
        <v>51433.0176354051</v>
      </c>
      <c r="J29" s="76" t="n">
        <f aca="false">$C$28*J28</f>
        <v>51433.0176354051</v>
      </c>
      <c r="K29" s="76" t="n">
        <f aca="false">$C$28*K28</f>
        <v>51433.0176354051</v>
      </c>
      <c r="L29" s="76" t="n">
        <f aca="false">$C$28*L28</f>
        <v>51433.0176354051</v>
      </c>
    </row>
    <row r="30" customFormat="false" ht="15" hidden="false" customHeight="false" outlineLevel="0" collapsed="false">
      <c r="A30" s="72" t="s">
        <v>38</v>
      </c>
      <c r="B30" s="72" t="s">
        <v>39</v>
      </c>
      <c r="C30" s="73" t="n">
        <f aca="false">'Orçamento sintetico '!H122</f>
        <v>181339.352344167</v>
      </c>
      <c r="D30" s="74" t="n">
        <f aca="false">SUM(E30:L30)</f>
        <v>1</v>
      </c>
      <c r="E30" s="78"/>
      <c r="F30" s="78"/>
      <c r="G30" s="78"/>
      <c r="H30" s="78"/>
      <c r="I30" s="78"/>
      <c r="J30" s="77" t="n">
        <v>0.4</v>
      </c>
      <c r="K30" s="77" t="n">
        <v>0.4</v>
      </c>
      <c r="L30" s="77" t="n">
        <v>0.2</v>
      </c>
    </row>
    <row r="31" customFormat="false" ht="15" hidden="false" customHeight="false" outlineLevel="0" collapsed="false">
      <c r="A31" s="72"/>
      <c r="B31" s="72"/>
      <c r="C31" s="73"/>
      <c r="D31" s="74"/>
      <c r="E31" s="80"/>
      <c r="F31" s="80"/>
      <c r="G31" s="80"/>
      <c r="H31" s="80"/>
      <c r="I31" s="80"/>
      <c r="J31" s="79" t="n">
        <f aca="false">$C$30*J30</f>
        <v>72535.740937667</v>
      </c>
      <c r="K31" s="79" t="n">
        <f aca="false">$C$30*K30</f>
        <v>72535.740937667</v>
      </c>
      <c r="L31" s="79" t="n">
        <f aca="false">$C$30*L30</f>
        <v>36267.8704688335</v>
      </c>
    </row>
    <row r="32" customFormat="false" ht="15" hidden="false" customHeight="false" outlineLevel="0" collapsed="false">
      <c r="A32" s="72" t="s">
        <v>40</v>
      </c>
      <c r="B32" s="72" t="s">
        <v>41</v>
      </c>
      <c r="C32" s="73" t="n">
        <f aca="false">'Orçamento sintetico '!H152</f>
        <v>202949.859775321</v>
      </c>
      <c r="D32" s="74" t="n">
        <f aca="false">SUM(E32:L32)</f>
        <v>1</v>
      </c>
      <c r="E32" s="78"/>
      <c r="F32" s="78"/>
      <c r="G32" s="78"/>
      <c r="H32" s="78"/>
      <c r="I32" s="78"/>
      <c r="J32" s="78"/>
      <c r="K32" s="75" t="n">
        <v>0.4</v>
      </c>
      <c r="L32" s="75" t="n">
        <v>0.6</v>
      </c>
    </row>
    <row r="33" customFormat="false" ht="15" hidden="false" customHeight="false" outlineLevel="0" collapsed="false">
      <c r="A33" s="72"/>
      <c r="B33" s="72"/>
      <c r="C33" s="73"/>
      <c r="D33" s="74"/>
      <c r="E33" s="80"/>
      <c r="F33" s="80"/>
      <c r="G33" s="80"/>
      <c r="H33" s="80"/>
      <c r="I33" s="80"/>
      <c r="J33" s="80"/>
      <c r="K33" s="76" t="n">
        <f aca="false">$C$32*K32</f>
        <v>81179.9439101286</v>
      </c>
      <c r="L33" s="76" t="n">
        <f aca="false">$C$32*L32</f>
        <v>121769.915865193</v>
      </c>
    </row>
    <row r="34" customFormat="false" ht="15" hidden="false" customHeight="false" outlineLevel="0" collapsed="false">
      <c r="A34" s="82" t="s">
        <v>42</v>
      </c>
      <c r="B34" s="82" t="s">
        <v>43</v>
      </c>
      <c r="C34" s="83" t="n">
        <f aca="false">'Orçamento sintetico '!H190</f>
        <v>74855.595719385</v>
      </c>
      <c r="D34" s="84" t="n">
        <f aca="false">SUM(E34:L34)</f>
        <v>1</v>
      </c>
      <c r="E34" s="78"/>
      <c r="F34" s="78"/>
      <c r="G34" s="78"/>
      <c r="H34" s="78"/>
      <c r="I34" s="78"/>
      <c r="J34" s="78"/>
      <c r="K34" s="77" t="n">
        <v>0.4</v>
      </c>
      <c r="L34" s="77" t="n">
        <v>0.6</v>
      </c>
    </row>
    <row r="35" customFormat="false" ht="15" hidden="false" customHeight="false" outlineLevel="0" collapsed="false">
      <c r="A35" s="82"/>
      <c r="B35" s="82"/>
      <c r="C35" s="83"/>
      <c r="D35" s="84"/>
      <c r="E35" s="85"/>
      <c r="F35" s="85"/>
      <c r="G35" s="85"/>
      <c r="H35" s="85"/>
      <c r="I35" s="85"/>
      <c r="J35" s="85"/>
      <c r="K35" s="86" t="n">
        <f aca="false">$C$34*K34</f>
        <v>29942.238287754</v>
      </c>
      <c r="L35" s="86" t="n">
        <f aca="false">$C$34*L34</f>
        <v>44913.357431631</v>
      </c>
    </row>
    <row r="36" customFormat="false" ht="15" hidden="false" customHeight="false" outlineLevel="0" collapsed="false">
      <c r="A36" s="87" t="s">
        <v>44</v>
      </c>
      <c r="B36" s="72" t="s">
        <v>45</v>
      </c>
      <c r="C36" s="73" t="n">
        <f aca="false">'Orçamento sintetico '!H206</f>
        <v>239715.165079</v>
      </c>
      <c r="D36" s="74" t="n">
        <f aca="false">SUM(E36:L36)</f>
        <v>1</v>
      </c>
      <c r="E36" s="78"/>
      <c r="F36" s="78"/>
      <c r="G36" s="78"/>
      <c r="H36" s="78"/>
      <c r="I36" s="78"/>
      <c r="J36" s="75" t="n">
        <v>0.3</v>
      </c>
      <c r="K36" s="75" t="n">
        <v>0.4</v>
      </c>
      <c r="L36" s="75" t="n">
        <v>0.3</v>
      </c>
    </row>
    <row r="37" customFormat="false" ht="15" hidden="false" customHeight="false" outlineLevel="0" collapsed="false">
      <c r="A37" s="87"/>
      <c r="B37" s="72"/>
      <c r="C37" s="73"/>
      <c r="D37" s="74"/>
      <c r="E37" s="80"/>
      <c r="F37" s="80"/>
      <c r="G37" s="80"/>
      <c r="H37" s="80"/>
      <c r="I37" s="80"/>
      <c r="J37" s="76" t="n">
        <f aca="false">$C$36*J36</f>
        <v>71914.5495237</v>
      </c>
      <c r="K37" s="76" t="n">
        <f aca="false">$C$36*K36</f>
        <v>95886.0660316</v>
      </c>
      <c r="L37" s="76" t="n">
        <f aca="false">$C$36*L36</f>
        <v>71914.5495237</v>
      </c>
    </row>
    <row r="38" customFormat="false" ht="15" hidden="false" customHeight="false" outlineLevel="0" collapsed="false">
      <c r="A38" s="87" t="n">
        <v>16</v>
      </c>
      <c r="B38" s="72" t="s">
        <v>46</v>
      </c>
      <c r="C38" s="73" t="n">
        <f aca="false">'Orçamento sintetico '!H218</f>
        <v>19657.17</v>
      </c>
      <c r="D38" s="74" t="n">
        <f aca="false">SUM(E38:L38)</f>
        <v>1</v>
      </c>
      <c r="E38" s="77" t="n">
        <f aca="false">1/8</f>
        <v>0.125</v>
      </c>
      <c r="F38" s="77" t="n">
        <f aca="false">1/8</f>
        <v>0.125</v>
      </c>
      <c r="G38" s="77" t="n">
        <f aca="false">1/8</f>
        <v>0.125</v>
      </c>
      <c r="H38" s="77" t="n">
        <f aca="false">1/8</f>
        <v>0.125</v>
      </c>
      <c r="I38" s="77" t="n">
        <f aca="false">1/8</f>
        <v>0.125</v>
      </c>
      <c r="J38" s="77" t="n">
        <f aca="false">1/8</f>
        <v>0.125</v>
      </c>
      <c r="K38" s="77" t="n">
        <f aca="false">1/8</f>
        <v>0.125</v>
      </c>
      <c r="L38" s="77" t="n">
        <f aca="false">1/8</f>
        <v>0.125</v>
      </c>
    </row>
    <row r="39" customFormat="false" ht="15" hidden="false" customHeight="false" outlineLevel="0" collapsed="false">
      <c r="A39" s="87"/>
      <c r="B39" s="72"/>
      <c r="C39" s="73"/>
      <c r="D39" s="74"/>
      <c r="E39" s="79" t="n">
        <f aca="false">$C$38*E38</f>
        <v>2457.14625</v>
      </c>
      <c r="F39" s="79" t="n">
        <f aca="false">$C$38*F38</f>
        <v>2457.14625</v>
      </c>
      <c r="G39" s="79" t="n">
        <f aca="false">$C$38*G38</f>
        <v>2457.14625</v>
      </c>
      <c r="H39" s="79" t="n">
        <f aca="false">$C$38*H38</f>
        <v>2457.14625</v>
      </c>
      <c r="I39" s="79" t="n">
        <f aca="false">$C$38*I38</f>
        <v>2457.14625</v>
      </c>
      <c r="J39" s="79" t="n">
        <f aca="false">$C$38*J38</f>
        <v>2457.14625</v>
      </c>
      <c r="K39" s="79" t="n">
        <f aca="false">$C$38*K38</f>
        <v>2457.14625</v>
      </c>
      <c r="L39" s="79" t="n">
        <f aca="false">$C$38*L38</f>
        <v>2457.14625</v>
      </c>
    </row>
    <row r="40" customFormat="false" ht="15" hidden="false" customHeight="true" outlineLevel="0" collapsed="false">
      <c r="A40" s="88" t="s">
        <v>558</v>
      </c>
      <c r="B40" s="88"/>
      <c r="C40" s="89" t="n">
        <f aca="false">SUM(C8:C39)</f>
        <v>2938581.36864602</v>
      </c>
      <c r="D40" s="90"/>
      <c r="E40" s="91"/>
      <c r="F40" s="91"/>
      <c r="G40" s="91"/>
      <c r="H40" s="91"/>
      <c r="I40" s="91"/>
      <c r="J40" s="91"/>
      <c r="K40" s="91"/>
      <c r="L40" s="92"/>
    </row>
    <row r="41" customFormat="false" ht="15" hidden="false" customHeight="true" outlineLevel="0" collapsed="false">
      <c r="A41" s="93" t="s">
        <v>559</v>
      </c>
      <c r="B41" s="93"/>
      <c r="C41" s="94"/>
      <c r="D41" s="95"/>
      <c r="E41" s="96" t="n">
        <f aca="false">E42/$C$40</f>
        <v>0.0891108507481296</v>
      </c>
      <c r="F41" s="96" t="n">
        <f aca="false">F42/$C$40</f>
        <v>0.0664669550687998</v>
      </c>
      <c r="G41" s="96" t="n">
        <f aca="false">G42/$C$40</f>
        <v>0.0853830720878181</v>
      </c>
      <c r="H41" s="96" t="n">
        <f aca="false">H42/$C$40</f>
        <v>0.168087148656581</v>
      </c>
      <c r="I41" s="96" t="n">
        <f aca="false">I42/$C$40</f>
        <v>0.139595856254422</v>
      </c>
      <c r="J41" s="96" t="n">
        <f aca="false">J42/$C$40</f>
        <v>0.165488869224436</v>
      </c>
      <c r="K41" s="96" t="n">
        <f aca="false">K42/$C$40</f>
        <v>0.143729636628682</v>
      </c>
      <c r="L41" s="96" t="n">
        <f aca="false">L42/$C$40</f>
        <v>0.142137611331133</v>
      </c>
    </row>
    <row r="42" customFormat="false" ht="15" hidden="false" customHeight="true" outlineLevel="0" collapsed="false">
      <c r="A42" s="93"/>
      <c r="B42" s="93"/>
      <c r="C42" s="94"/>
      <c r="D42" s="95"/>
      <c r="E42" s="97" t="n">
        <f aca="false">E9+E11+E13+E15+E17+E19+E21+E23+E25+E27+E29+E31+E33+E35+E37+E39</f>
        <v>261859.48575265</v>
      </c>
      <c r="F42" s="97" t="n">
        <f aca="false">F9+F11+F13+F15+F17+F19+F21+F23+F25+F27+F29+F31+F33+F35+F37+F39</f>
        <v>195318.555795807</v>
      </c>
      <c r="G42" s="97" t="n">
        <f aca="false">G9+G11+G13+G15+G17+G19+G21+G23+G25+G27+G29+G31+G33+G35+G37+G39</f>
        <v>250905.104835022</v>
      </c>
      <c r="H42" s="97" t="n">
        <f aca="false">H9+H11+H13+H15+H17+H19+H21+H23+H25+H27+H29+H31+H33+H35+H37+H39</f>
        <v>493937.763351062</v>
      </c>
      <c r="I42" s="97" t="n">
        <f aca="false">I9+I11+I13+I15+I17+I19+I21+I23+I25+I27+I29+I31+I33+I35+I37+I39</f>
        <v>410213.782329431</v>
      </c>
      <c r="J42" s="97" t="n">
        <f aca="false">J9+J11+J13+J15+J17+J19+J21+J23+J25+J27+J29+J31+J33+J35+J37+J39</f>
        <v>486302.507821224</v>
      </c>
      <c r="K42" s="97" t="n">
        <f aca="false">K9+K11+K13+K15+K17+K19+K21+K23+K25+K27+K29+K31+K33+K35+K37+K39</f>
        <v>422361.232319308</v>
      </c>
      <c r="L42" s="97" t="n">
        <f aca="false">L9+L11+L13+L15+L17+L19+L21+L23+L25+L27+L29+L31+L33+L35+L37+L39</f>
        <v>417682.936441516</v>
      </c>
    </row>
    <row r="43" customFormat="false" ht="15" hidden="false" customHeight="true" outlineLevel="0" collapsed="false">
      <c r="A43" s="98" t="s">
        <v>560</v>
      </c>
      <c r="B43" s="98"/>
      <c r="C43" s="99"/>
      <c r="D43" s="100"/>
      <c r="E43" s="101" t="n">
        <f aca="false">E42</f>
        <v>261859.48575265</v>
      </c>
      <c r="F43" s="101" t="n">
        <f aca="false">E43+F42</f>
        <v>457178.041548457</v>
      </c>
      <c r="G43" s="101" t="n">
        <f aca="false">F43+G42</f>
        <v>708083.146383479</v>
      </c>
      <c r="H43" s="101" t="n">
        <f aca="false">G43+H42</f>
        <v>1202020.90973454</v>
      </c>
      <c r="I43" s="101" t="n">
        <f aca="false">H43+I42</f>
        <v>1612234.69206397</v>
      </c>
      <c r="J43" s="101" t="n">
        <f aca="false">I43+J42</f>
        <v>2098537.1998852</v>
      </c>
      <c r="K43" s="101" t="n">
        <f aca="false">J43+K42</f>
        <v>2520898.43220451</v>
      </c>
      <c r="L43" s="101" t="n">
        <f aca="false">K43+L42</f>
        <v>2938581.36864602</v>
      </c>
    </row>
  </sheetData>
  <mergeCells count="74">
    <mergeCell ref="A1:C1"/>
    <mergeCell ref="D1:L6"/>
    <mergeCell ref="A2:C2"/>
    <mergeCell ref="A3:C3"/>
    <mergeCell ref="A4:B4"/>
    <mergeCell ref="A5:B5"/>
    <mergeCell ref="A8:A9"/>
    <mergeCell ref="B8:B9"/>
    <mergeCell ref="C8:C9"/>
    <mergeCell ref="D8:D9"/>
    <mergeCell ref="A10:A11"/>
    <mergeCell ref="B10:B11"/>
    <mergeCell ref="C10:C11"/>
    <mergeCell ref="D10:D11"/>
    <mergeCell ref="A12:A13"/>
    <mergeCell ref="B12:B13"/>
    <mergeCell ref="C12:C13"/>
    <mergeCell ref="D12:D13"/>
    <mergeCell ref="A14:A15"/>
    <mergeCell ref="B14:B15"/>
    <mergeCell ref="C14:C15"/>
    <mergeCell ref="D14:D15"/>
    <mergeCell ref="A16:A17"/>
    <mergeCell ref="B16:B17"/>
    <mergeCell ref="C16:C17"/>
    <mergeCell ref="D16:D17"/>
    <mergeCell ref="A18:A19"/>
    <mergeCell ref="B18:B19"/>
    <mergeCell ref="C18:C19"/>
    <mergeCell ref="D18:D19"/>
    <mergeCell ref="A20:A21"/>
    <mergeCell ref="B20:B21"/>
    <mergeCell ref="C20:C21"/>
    <mergeCell ref="D20:D21"/>
    <mergeCell ref="A22:A23"/>
    <mergeCell ref="B22:B23"/>
    <mergeCell ref="C22:C23"/>
    <mergeCell ref="D22:D23"/>
    <mergeCell ref="A24:A25"/>
    <mergeCell ref="B24:B25"/>
    <mergeCell ref="C24:C25"/>
    <mergeCell ref="D24:D25"/>
    <mergeCell ref="A26:A27"/>
    <mergeCell ref="B26:B27"/>
    <mergeCell ref="C26:C27"/>
    <mergeCell ref="D26:D27"/>
    <mergeCell ref="A28:A29"/>
    <mergeCell ref="B28:B29"/>
    <mergeCell ref="C28:C29"/>
    <mergeCell ref="D28:D29"/>
    <mergeCell ref="A30:A31"/>
    <mergeCell ref="B30:B31"/>
    <mergeCell ref="C30:C31"/>
    <mergeCell ref="D30:D31"/>
    <mergeCell ref="A32:A33"/>
    <mergeCell ref="B32:B33"/>
    <mergeCell ref="C32:C33"/>
    <mergeCell ref="D32:D33"/>
    <mergeCell ref="A34:A35"/>
    <mergeCell ref="B34:B35"/>
    <mergeCell ref="C34:C35"/>
    <mergeCell ref="D34:D35"/>
    <mergeCell ref="A36:A37"/>
    <mergeCell ref="B36:B37"/>
    <mergeCell ref="C36:C37"/>
    <mergeCell ref="D36:D37"/>
    <mergeCell ref="A38:A39"/>
    <mergeCell ref="B38:B39"/>
    <mergeCell ref="C38:C39"/>
    <mergeCell ref="D38:D39"/>
    <mergeCell ref="A40:B40"/>
    <mergeCell ref="A41:B42"/>
    <mergeCell ref="C41:C42"/>
    <mergeCell ref="A43:B43"/>
  </mergeCells>
  <printOptions headings="false" gridLines="false" gridLinesSet="true" horizontalCentered="false" verticalCentered="false"/>
  <pageMargins left="0.132638888888889" right="0.511805555555556" top="0.7875" bottom="0.7875" header="0.511811023622047" footer="0.511811023622047"/>
  <pageSetup paperSize="9" scale="65"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LibreOffice/7.6.7.2$Windows_X86_64 LibreOffice_project/dd47e4b30cb7dab30588d6c79c651f218165e3c5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2025-10-27T23:32:10Z</dcterms:created>
  <dc:creator>Luciane Ferrari Magnago</dc:creator>
  <dc:description/>
  <dc:language>pt-BR</dc:language>
  <cp:lastModifiedBy/>
  <cp:lastPrinted>2026-01-07T16:55:13Z</cp:lastPrinted>
  <dcterms:modified xsi:type="dcterms:W3CDTF">2026-01-07T16:55:21Z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